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ONVN_Ostatní" sheetId="1" r:id="rId1"/>
    <sheet name="ONVN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<sst xmlns="http://schemas.openxmlformats.org/spreadsheetml/2006/main" count="1030" uniqueCount="333">
  <si>
    <t>ASPE10</t>
  </si>
  <si>
    <t>S</t>
  </si>
  <si>
    <t>Soupis prací objektu</t>
  </si>
  <si>
    <t xml:space="preserve">Stavba: </t>
  </si>
  <si>
    <t>II/396</t>
  </si>
  <si>
    <t>Branišovice - Vlasatice</t>
  </si>
  <si>
    <t>O</t>
  </si>
  <si>
    <t>Objekt: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</si>
  <si>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</si>
  <si>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</si>
  <si>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</si>
  <si>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</si>
  <si>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</si>
  <si>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</si>
  <si>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</si>
  <si>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</si>
  <si>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</si>
  <si>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</si>
  <si>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</si>
  <si>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</si>
  <si>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</si>
  <si>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</si>
  <si>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</si>
  <si>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</si>
  <si>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</si>
  <si>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</si>
  <si>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</si>
  <si>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</si>
  <si>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</si>
  <si>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</si>
  <si>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</si>
  <si>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</si>
  <si>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</si>
  <si>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</si>
  <si>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</si>
  <si>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</si>
  <si>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</si>
  <si>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</si>
  <si>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</si>
  <si>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</si>
  <si>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</si>
  <si>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</si>
  <si>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</si>
  <si>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</si>
  <si>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</si>
  <si>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</si>
  <si>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</si>
  <si>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</si>
  <si>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</si>
  <si>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</si>
  <si>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</si>
  <si>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02945</t>
  </si>
  <si>
    <t>OSTAT POŽADAVKY - GEOMETRICKÝ PLÁN</t>
  </si>
  <si>
    <t>věcné břemeno</t>
  </si>
  <si>
    <t>položka zahrnuje:  
 - přípravu podkladů, podání žádosti na katastrální úřad  
 - polní práce spojené s vyhotovením geometrického plánu  
 - výpočetní a grafické kancelářské práce  
 - úřední ověření výsledného geometrického plánu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</si>
  <si>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</si>
  <si>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</si>
  <si>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</si>
  <si>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</si>
  <si>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</si>
  <si>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</si>
  <si>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</si>
  <si>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</si>
  <si>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</si>
  <si>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</si>
  <si>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</si>
  <si>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</si>
  <si>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</si>
  <si>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</si>
  <si>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</si>
  <si>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</si>
  <si>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</si>
  <si>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</si>
  <si>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</si>
  <si>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</si>
  <si>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</si>
  <si>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</si>
  <si>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</si>
  <si>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</si>
  <si>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</si>
  <si>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</si>
  <si>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</si>
  <si>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</si>
  <si>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</si>
  <si>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</si>
  <si>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</si>
  <si>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</si>
  <si>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</si>
  <si>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</si>
  <si>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</si>
  <si>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</si>
  <si>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</si>
  <si>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</si>
  <si>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SO 101</t>
  </si>
  <si>
    <t>Komunikace</t>
  </si>
  <si>
    <t>014102</t>
  </si>
  <si>
    <t>POPLATKY ZA SKLÁDKU</t>
  </si>
  <si>
    <t>T</t>
  </si>
  <si>
    <t>zemina a kamení</t>
  </si>
  <si>
    <t>"12922" 
4040*0,1*2,00=808,000 [A] 
"132838" 
29,225*2,00=58,450 [B] 
celkem: A+B=866,450 [C]</t>
  </si>
  <si>
    <t>zahrnuje veškeré poplatky provozovateli skládky související s uložením odpadu na skládce.</t>
  </si>
  <si>
    <t>Zemní práce</t>
  </si>
  <si>
    <t>11313</t>
  </si>
  <si>
    <t>ODSTRANĚNÍ KRYTU ZPEVNĚNÝCH PLOCH S ASFALTOVÝM POJIVEM</t>
  </si>
  <si>
    <t>M3</t>
  </si>
  <si>
    <t>odstranění krytu vozovky vyfrézováním nebo vybouráním pro napojení nových vrstev na stávající komunikace  
včetně odvozu a likvidace vyfrézovaného (vybouraného) materiálu v režii zhotovitele  
zaměřeno na stavbě</t>
  </si>
  <si>
    <t>přechodové úseky v délce 10 m: 
425*0,11/2=23,375 [A] 
sjezd do areálu v délce 10 m: 
230*0,11/2=12,650 [B] 
v oblasti mostu: 
50*6,00*0,05=15,000 [C] 
vrstva na mostě: 
30*6,00*0,05=9,000 [D] 
celkem: A+B+C+D=60,025 [E]</t>
  </si>
  <si>
    <t>Položka zahrnuje veškerou manipulaci s vybouranou sutí a s vybouranými hmotami.</t>
  </si>
  <si>
    <t>11372A</t>
  </si>
  <si>
    <t>FRÉZOVÁNÍ ZPEVNĚNÝCH PLOCH ASFALTOVÝCH - BEZ DOPRAVY</t>
  </si>
  <si>
    <t>rozfrézování / rozrytí / rozdrcení stávající vozovky před recyklací za studena v tl. 180 mm  
případné předrcení do požadované frakce   
k pol. č. 567504  
zaměřeno na stavbě</t>
  </si>
  <si>
    <t>6,00*(4040-10-30-10)=23 940,000 [A] 
A*0,18=4 309,200 [B]</t>
  </si>
  <si>
    <t>Položka zahrnuje veškerou manipulaci s vybouranou sutí a s vybouranými hmotami, kromě vodorovné dopravy.</t>
  </si>
  <si>
    <t>12922</t>
  </si>
  <si>
    <t>ČIŠTĚNÍ KRAJNIC OD NÁNOSU TL. DO 100MM</t>
  </si>
  <si>
    <t>M2</t>
  </si>
  <si>
    <t>stržení stávající krajnice (travní drn) v tl. 0,10 m  
včetně odvozu a uložení na skládku do vzdálenosti 20 km 
zaměřeno na stavbě</t>
  </si>
  <si>
    <t>4040*2*0,50=4 040,000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</si>
  <si>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</si>
  <si>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</si>
  <si>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</si>
  <si>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</si>
  <si>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vyčištění a vyprofilování příkopu, zemina se rozprostře na svazích silničního tělesa viz pol.č. 18220  
zaměřeno na stavbě</t>
  </si>
  <si>
    <t>4040=4 040,000 [A]</t>
  </si>
  <si>
    <t>Součástí položky je vodorovná a svislá doprava, přemístění, přeložení, manipulace s materiálem.</t>
  </si>
  <si>
    <t>132838</t>
  </si>
  <si>
    <t>HLOUBENÍ RÝH ŠÍŘ DO 2M PAŽ I NEPAŽ TŘ. II, ODVOZ DO 20KM</t>
  </si>
  <si>
    <t>zaměřeno na stavbě</t>
  </si>
  <si>
    <t>sanace okrajů vozovky: 
(50m+50m)*0,70m*0,35m=24,500 [A] 
doplnění podkladu u mostu mezi vozovkou a římsou: 
(9,00m+9,00m)*0,75m*0,35m=4,725 [B] 
celkem: A+B=29,225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</si>
  <si>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</si>
  <si>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</si>
  <si>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</si>
  <si>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k pol.č. 132837  
zaměřeno na stavbě</t>
  </si>
  <si>
    <t>"132837" 
29,225=29,225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</si>
  <si>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</si>
  <si>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</si>
  <si>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18110</t>
  </si>
  <si>
    <t>ÚPRAVA PLÁNĚ SE ZHUTNĚNÍM V HORNINĚ TŘ. I</t>
  </si>
  <si>
    <t>pod štěrkodrtí  
zaměřeno na stavbě</t>
  </si>
  <si>
    <t>sanace okrajů vozovky: 
(50m+50m)*0,70m=70,000 [A] 
doplnění podkladu u mostu mezi vozovkou a římsou: 
(9,00m+9,00m)*0,75m=13,500 [B] 
celkem: A+B=83,500 [C]</t>
  </si>
  <si>
    <t>položka zahrnuje úpravu pláně včetně vyrovnání výškových rozdílů. Míru zhutnění určuje projekt.</t>
  </si>
  <si>
    <t>18220</t>
  </si>
  <si>
    <t>ROZPROSTŘENÍ ORNICE VE SVAHU</t>
  </si>
  <si>
    <t>k pol. č. 12932  
zaměřeno na stavbě</t>
  </si>
  <si>
    <t>4040*0,50=2 020,000 [A]</t>
  </si>
  <si>
    <t>položka zahrnuje:  
nutné přemístění ornice z dočasných skládek vzdálených do 50m rozprostření ornice v předepsané tloušťce ve svahu přes 1:5</t>
  </si>
  <si>
    <t>Základy a zvláštní zakládání</t>
  </si>
  <si>
    <t>285393</t>
  </si>
  <si>
    <t>DODATEČNÉ KOTVENÍ VLEPENÍM BETONÁŘSKÉ VÝZTUŽE D DO 20MM DO VRTŮ</t>
  </si>
  <si>
    <t>KUS</t>
  </si>
  <si>
    <t>levá římsa: 
2*18=36,000 [A] 
pravá římsa: 
2*18=36,000 [B] 
celkem: A+B=72,000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</si>
  <si>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</si>
  <si>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</si>
  <si>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</si>
  <si>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C30/37</t>
  </si>
  <si>
    <t>nadbetonávka římsy z betonu C30/37 - XF4  
zaměřeno na stavbě</t>
  </si>
  <si>
    <t>(9,00+9,00)*0,25*0,75=3,375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</si>
  <si>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</si>
  <si>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317365</t>
  </si>
  <si>
    <t>VÝZTUŽ ŘÍMS Z OCELI B500B</t>
  </si>
  <si>
    <t>podélná výztuž + třmínky  
zaměřeno na stavbě</t>
  </si>
  <si>
    <t>podélná výztuž: 
(9,00+9,00)*8ks*0,617kg/m=88,848 [A] 
třmínky: 
(9,00+9,00)*(1,50m*5ks)*0,617kg/m=83,295 [B] 
celkem:(A+B)/1000=0,172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</si>
  <si>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ně.</t>
  </si>
  <si>
    <t>56333</t>
  </si>
  <si>
    <t>VOZOVKOVÉ VRSTVY ZE ŠTĚRKODRTI TL. 150MM</t>
  </si>
  <si>
    <t>fr. 0/32 mm  
zaměřeno na stavbě</t>
  </si>
  <si>
    <t>sanace okrajů vozovky: 
(50+50)*0,70=70,000 [A] 
doplnění podkladu u mostu mezi vozovkou a římsou: 
(9+9)*0,75=13,500 [B] 
celkem: A+B=83,500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</si>
  <si>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</si>
  <si>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</si>
  <si>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200MM</t>
  </si>
  <si>
    <t>fr. 0/63 mm  
zaměřeno na stavbě</t>
  </si>
  <si>
    <t>zpevnění sjezdů: 
203=203,000 [A]</t>
  </si>
  <si>
    <t>567504</t>
  </si>
  <si>
    <t>VRSTVY PRO OBNOVU A OPRAVY RECYK ZA STUDENA CEM A ASF EMULZÍ</t>
  </si>
  <si>
    <t>provedení recyklace v tl. 180 mm k pol č. 11372A včetně zkoušek pro stanovení receptury  
dodání chybějícího kameniva v požadované frakci  
reprofilace   
doplnění požadovaného pojiva a materiálu  
zaměřeno na stavbě</t>
  </si>
  <si>
    <t>6,30*(4040-10-30-10)=25 137,000 [A] 
A*0,18=4 524,660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</si>
  <si>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</si>
  <si>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56932</t>
  </si>
  <si>
    <t>ZPEVNĚNÍ KRAJNIC ZE ŠTĚRKODRTI TL. 100MM</t>
  </si>
  <si>
    <t>fr. 0/32  
zaměřeno na stavbě</t>
  </si>
  <si>
    <t>(0,75+0,75)*4000=6 000,000 [A]</t>
  </si>
  <si>
    <t>- dodání kameniva předepsané kvality a zrnitosti  
- rozprostření a zhutnění vrstvy v předepsané tloušťce  
- zřízení vrstvy bez rozlišení šířky, pokládání vrstvy po etapách</t>
  </si>
  <si>
    <t>572213</t>
  </si>
  <si>
    <t>SPOJOVACÍ POSTŘIK Z EMULZE DO 0,5KG/M2</t>
  </si>
  <si>
    <t>množství 0,30kg/m2, pod ACO 11  
zaměřeno na stavbě</t>
  </si>
  <si>
    <t>asfaltová vozovka: 
24201=24 201,000 [A] 
rozšíření okrajů: 
4040*2*0,05=404,000 [B] 
rozšíření na mostě: 
9,00*(7,00-6,00)=9,000 [C] 
sjezd do areálu: 
230=230,000 [D] 
sjezdy: 
203=203,000 [E] 
přechodové úseky: 
425=425,000 [F] 
celkem: A+B+C+D+E+F=25 472,000 [G]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</si>
  <si>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</si>
  <si>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572223</t>
  </si>
  <si>
    <t>SPOJOVACÍ POSTŘIK Z EMULZE DO 1,0KG/M2</t>
  </si>
  <si>
    <t>množství 0,80kg/m2, pod  ACP 16+  
zaměřeno na stavbě</t>
  </si>
  <si>
    <t>asfaltová vozovka: 
24201=24 201,000 [A] 
rozšíření okrajů: 
4040*2*0,10=808,000 [B] 
rozšíření na mostě: 
9,00*(7,00-6,00)=9,000 [C] 
sjezd do areálu: 
230=230,000 [D] 
sjezdy: 
203=203,000 [E] 
přechodové úseky: 
425=425,000 [F] 
celkem: A+B+C+D+E+F=25 876,000 [G]</t>
  </si>
  <si>
    <t>574A33</t>
  </si>
  <si>
    <t>ASFALTOVÝ BETON PRO OBRUSNÉ VRSTVY ACO 11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</si>
  <si>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</si>
  <si>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</si>
  <si>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TL. 70MM</t>
  </si>
  <si>
    <t>57791A</t>
  </si>
  <si>
    <t>VÝSPRAVA VÝTLUKŮ SMĚSÍ ACO (HMOTNOST)</t>
  </si>
  <si>
    <t>asfaltovým betonem ACO 11, tl. vrstvy 50 mm, spojovací nátěr z asf. emulze v množství do 0,50 kg/m2  
včetně odvozu a likvidace vybouraného materiálu v režii zhotovitele  
zaměřeno na stavbě</t>
  </si>
  <si>
    <t>80=80,000 [A]</t>
  </si>
  <si>
    <t>- odfrézování nebo jiné odstranění poškozených vozovkových vrstev  
- zaříznutí hran  
- vyčištění  
- nátěr spojovací  
- dodání a výplň předepsanou zhutněnou balenou asfaltovou směsí  
- asfaltová zálivka</t>
  </si>
  <si>
    <t>11</t>
  </si>
  <si>
    <t>58920</t>
  </si>
  <si>
    <t>VÝPLŇ SPAR MODIFIKOVANÝM ASFALTEM</t>
  </si>
  <si>
    <t>úprava v napojení původní a nové asfaltové komunikace  
k pol.č. 919112  
zaměřeno na stavbě</t>
  </si>
  <si>
    <t>23,50+16+5+13+6+8=71,500 [A]</t>
  </si>
  <si>
    <t>položka zahrnuje:  
- dodávku předepsaného materiálu  
- vyčištění a výplň spar tímto materiálem</t>
  </si>
  <si>
    <t>Ostatní konstrukce a práce</t>
  </si>
  <si>
    <t>9112A3</t>
  </si>
  <si>
    <t>ZÁBRADLÍ MOSTNÍ S VODOR MADLY - DEMONTÁŽ S PŘESUNEM</t>
  </si>
  <si>
    <t>odřezání stávajícího zábradlí na mostě, spodní část se ponechá jako kotvení nové římsy  
včetně odvozu a likvidace v režii zhotovitele  
zaměřeno na stavbě</t>
  </si>
  <si>
    <t>8,00+8,00=16,000 [A]</t>
  </si>
  <si>
    <t>položka zahrnuje:  
- demontáž a odstranění zařízení  
- jeho odvoz na předepsané místo</t>
  </si>
  <si>
    <t>9113B1</t>
  </si>
  <si>
    <t>SVODIDLO OCEL SILNIČ JEDNOSTR, ÚROVEŇ ZADRŽ H1 -DODÁVKA A MONTÁŽ</t>
  </si>
  <si>
    <t>včetně dlouhých náběhů  
včetně betonových patek průměr 450 mm, délky 1 000 mm z C12/15 - XO a kotvení sloupků do nich  
zaměřeno na stavbě</t>
  </si>
  <si>
    <t>levá strana:  
12+12=24,000 [A] 
pravá strana:  
12+12=24,000 [B] 
celkem: A+B=48,000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</si>
  <si>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prací)  
- ukončení zapuštěním do betonových bloků (včetně betonového bloku a nutných zemních prací) nebo koncovkou  
- přechod na jiný typ svodidla nebo přes mostní závěr  
nezahrnuje odrazky nebo retroreflexní fólie</t>
  </si>
  <si>
    <t>9117C1</t>
  </si>
  <si>
    <t>SVOD OCEL ZÁBRADEL ÚROVEŇ ZADRŽ H2 - DODÁVKA A MONTÁŽ</t>
  </si>
  <si>
    <t>levá strana: 
8,00=8,000 [A] 
pravá strana: 
8,00=8,000 [B] 
celkem: A+B=16,000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</si>
  <si>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nezahrnuje odrazky nebo retroreflexní fólie</t>
  </si>
  <si>
    <t>91228</t>
  </si>
  <si>
    <t>SMĚROVÉ SLOUPKY Z PLAST HMOT VČETNĚ ODRAZNÉHO PÁSKU</t>
  </si>
  <si>
    <t>nové směrové sloupky dělené z PE do zabetonovaných plastových patek  
zaměřeno na stavbě</t>
  </si>
  <si>
    <t>bílá barva: 
150=150,000 [A] 
červená barva (sjezdy): 
22=22,000 [B] 
Celkem: A+B=172,000 [C]</t>
  </si>
  <si>
    <t>položka zahrnuje:  
- dodání a osazení sloupku včetně nutných zemních prací  
- vnitrostaveništní a mimostaveništní doprava  
- odrazky plastové nebo z retroreflexní fólie</t>
  </si>
  <si>
    <t>91267</t>
  </si>
  <si>
    <t>ODRAZKY NA SVODIDLA</t>
  </si>
  <si>
    <t>10=10,000 [A]</t>
  </si>
  <si>
    <t>- kompletní dodávka se všemi pomocnými a doplňujícími pracemi a součástmi</t>
  </si>
  <si>
    <t>91355</t>
  </si>
  <si>
    <t>EVIDENČNÍ ČÍSLO MOSTU</t>
  </si>
  <si>
    <t>2=2,000 [A]</t>
  </si>
  <si>
    <t>položka zahrnuje štítek s evidenčním číslem mostu, sloupek dopravní značky včetně osazení a nutných zemních prací a zabetonování</t>
  </si>
  <si>
    <t>91400</t>
  </si>
  <si>
    <t>DOČASNÉ ZAKRYTÍ NEBO OTOČENÍ STÁVAJÍCÍCH DOPRAVNÍCH ZNAČEK</t>
  </si>
  <si>
    <t>včetně jeho následného odstranění  
zaměřeno na stavbě</t>
  </si>
  <si>
    <t>6=6,000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</si>
  <si>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</si>
  <si>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914121</t>
  </si>
  <si>
    <t>DOPRAVNÍ ZNAČKY ZÁKLADNÍ VELIKOSTI OCELOVÉ FÓLIE TŘ 1 - DODÁVKA A MONTÁŽ</t>
  </si>
  <si>
    <t>nové značky  
zaměřeno na stavbě</t>
  </si>
  <si>
    <t>P4 
2=2,000 [A] 
E2b 
1+1=2,000 [B] 
IS3a 
1+1=2,000 [C] 
IS3b 
2+1=3,000 [D] 
B13 
2=2,000 [E] 
P1 
1=1,000 [F] 
Z3 
1=1,000 [G] 
celkem: A+B+C+D+E+F+G=13,000 [H]</t>
  </si>
  <si>
    <t>položka zahrnuje:  
- dodávku a montáž značek v požadovaném provedení</t>
  </si>
  <si>
    <t>914122</t>
  </si>
  <si>
    <t>DOPRAVNÍ ZNAČKY ZÁKLADNÍ VELIKOSTI OCELOVÉ FÓLIE TŘ 1 - MONTÁŽ S PŘEMÍSTĚNÍM</t>
  </si>
  <si>
    <t>dočasné značky  
zaměřeno na stavbě</t>
  </si>
  <si>
    <t>"B1" 
2=2,000 [A] 
"IS11b" 
3=3,000 [B] 
"E13" 
2=2,000 [C] 
celkem: A+B+C=7,000 [D]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</si>
  <si>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</si>
  <si>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</si>
  <si>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</si>
  <si>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stávající značky, včetně odvozu a likvidace v režii zhotovitele   
zaměřeno na stavbě</t>
  </si>
  <si>
    <t>P4 
2=2,000 [A] 
E2b 
1+1=2,000 [B] 
IS3a 
1+1=2,000 [C] 
IS3b 
2+1=3,000 [D] 
B13 
1+1=2,000 [E] 
E13 
1+1=2,000 [F] 
Z4a 
1+1=2,000 [G] 
Z4b 
1+1=2,000 [H] 
P1 
1=1,000 [I] 
Z3 
1=1,000 [J] 
celkem: A+B+C+D+E+F+G+H+I+J=19,000 [K]</t>
  </si>
  <si>
    <t>Položka zahrnuje odstranění, demontáž a odklizení materiálu s odvozem na předepsané místo</t>
  </si>
  <si>
    <t>dočasné značky, k pol.č. 914122  
zaměřeno na stavbě</t>
  </si>
  <si>
    <t>914129</t>
  </si>
  <si>
    <t>DOPRAV ZNAČKY ZÁKLAD VEL OCEL FÓLIE TŘ 1 - NÁJEMNÉ</t>
  </si>
  <si>
    <t>KSDEN</t>
  </si>
  <si>
    <t>k pol. č. 914122, doba nájmu 120 dní  
zaměřeno na stavbě</t>
  </si>
  <si>
    <t>7*120=840,000 [A]</t>
  </si>
  <si>
    <t>položka zahrnuje sazbu za pronájem dopravních značek a zařízení, počet jednotek je určen jako součin počtu značek a počtu dní použití</t>
  </si>
  <si>
    <t>13</t>
  </si>
  <si>
    <t>914321</t>
  </si>
  <si>
    <t>DOPRAV ZNAČKY ZMENŠ VEL OCEL FÓLIE TŘ 1 - DODÁVKA A MONT</t>
  </si>
  <si>
    <t>IS21a 
1=1,000 [A] 
E3a 
1=1,000 [B] 
IS21b 
1=1,000 [C] 
IS21c 
1=1,000 [D] 
celkem: A+B+C+D=4,000 [E]</t>
  </si>
  <si>
    <t>914323</t>
  </si>
  <si>
    <t>DOPRAV ZNAČKY ZMENŠ VEL OCEL FÓLIE TŘ 1 - DEMONTÁŽ</t>
  </si>
  <si>
    <t>stávající značky, včetně odvozu a likvidace v režii zhotovitele  
zaměřeno na stavbě</t>
  </si>
  <si>
    <t>IS21a 
1=1,000 [A] 
E3a 
1=1,000 [B] 
"EV.Č.MOSTU" 
2=2,000 [C] 
IS21b 
1=1,000 [D] 
IS21c 
1=1,000 [E] 
celkem: A+B+C+D+E=6,000 [F]</t>
  </si>
  <si>
    <t>914921</t>
  </si>
  <si>
    <t>SLOUPKY A STOJKY DOPRAVNÍCH ZNAČEK Z OCEL TRUBEK DO PATKY - DODÁVKA A MONTÁŽ</t>
  </si>
  <si>
    <t>nové sloupky, k pol.č. 914121 a k pol. č. 914321  
zaměřeno na stavbě</t>
  </si>
  <si>
    <t>11=11,000 [A]</t>
  </si>
  <si>
    <t>položka zahrnuje:  
- sloupky, patky a upevňovací zařízení včetně jejich osazení (betonová patka, zemní práce)</t>
  </si>
  <si>
    <t>16</t>
  </si>
  <si>
    <t>914922</t>
  </si>
  <si>
    <t>SLOUPKY A STOJKY DZ Z OCEL TRUBEK DO PATKY MONTÁŽ S PŘESUNEM</t>
  </si>
  <si>
    <t>dočasné sloupky, včetně upevňovacích konstrukcí (podkladních desek) 
zaměřeno na stavbě</t>
  </si>
  <si>
    <t>"914122" 
5=5,000 [A] 
"916312" 
2*2=4,000 [B] 
celkem: A+B=9,000 [C]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</si>
  <si>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</si>
  <si>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</si>
  <si>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</si>
  <si>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stávající sloupky, včetně odvozu a likvidace v režii zhotovitele  
zaměřeno na stavbě</t>
  </si>
  <si>
    <t>Položka zahrnuje odstranění, demontáž a odklizení materiálu s odvozem</t>
  </si>
  <si>
    <t>dočasné sloupky, k pol. č. 914922  
zaměřeno na stavbě</t>
  </si>
  <si>
    <t>19</t>
  </si>
  <si>
    <t>914929</t>
  </si>
  <si>
    <t>SLOUPKY A STOJKY DZ Z OCEL TRUBEK DO PATKY NÁJEMNÉ</t>
  </si>
  <si>
    <t>k pol. č. 914922, doba nájmu 120 dní</t>
  </si>
  <si>
    <t>9*120=1 080,000 [A]</t>
  </si>
  <si>
    <t>položka zahrnuje sazbu za pronájem dopravních značek a zařízení. Počet měrných jednotek se určí jako součin počtu sloupků a počtu dní použití</t>
  </si>
  <si>
    <t>20</t>
  </si>
  <si>
    <t>915111</t>
  </si>
  <si>
    <t>VODOROVNÉ DOPRAVNÍ ZNAČENÍ BARVOU HLADKÉ - DODÁVKA A POKLÁDKA</t>
  </si>
  <si>
    <t>nehlučné  
zaměřeno na stavbě</t>
  </si>
  <si>
    <t>(V2a) 
4040*3/9*0,125=168,333 [A]</t>
  </si>
  <si>
    <t>položka zahrnuje:  
- dodání a pokládku nátěrového materiálu (měří se pouze natíraná plocha)  
- předznačení a reflexní úpravu</t>
  </si>
  <si>
    <t>21</t>
  </si>
  <si>
    <t>915231</t>
  </si>
  <si>
    <t>VODOR DOPRAV ZNAČ PLASTEM PROFIL ZVUČÍCÍ - DOD A POKLÁDKA</t>
  </si>
  <si>
    <t>položka zahrnuje: 
- dodání a pokládku nátěrového materiálu (měří se pouze natíraná plocha) 
- předznačení a reflexní úpravu</t>
  </si>
  <si>
    <t>22</t>
  </si>
  <si>
    <t>916312</t>
  </si>
  <si>
    <t>DOPRAVNÍ ZÁBRANY Z2 S FÓLIÍ TŘ 1 - MONTÁŽ S PŘESUNEM</t>
  </si>
  <si>
    <t>dočasné značky, zaměřeno na stavbě</t>
  </si>
  <si>
    <t>"Z2"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</si>
  <si>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</si>
  <si>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23</t>
  </si>
  <si>
    <t>916313</t>
  </si>
  <si>
    <t>DOPRAVNÍ ZÁBRANY Z2 S FÓLIÍ TŘ 1 - DEMONTÁŽ</t>
  </si>
  <si>
    <t>dočasné značky, k pol. č. 916312  
zaměřeno na stavbě</t>
  </si>
  <si>
    <t>Položka zahrnuje odstranění, demontáž a odklizení zařízení s odvozem na předepsané místo</t>
  </si>
  <si>
    <t>24</t>
  </si>
  <si>
    <t>916319</t>
  </si>
  <si>
    <t>DOPRAVNÍ ZÁBRANY Z2 - NÁJEMNÉ</t>
  </si>
  <si>
    <t>k pol. č. 916312, doba nájmu 120 dní  
zaměřeno na stavbě</t>
  </si>
  <si>
    <t>2*120=240,000 [A]</t>
  </si>
  <si>
    <t>položka zahrnuje sazbu za pronájem zařízení. Počet měrných jednotek se určí jako součin počtu zařízení a počtu dní použití.</t>
  </si>
  <si>
    <t>25</t>
  </si>
  <si>
    <t>919112</t>
  </si>
  <si>
    <t>ŘEZÁNÍ ASFALTOVÉHO KRYTU VOZOVEK TL DO 100MM</t>
  </si>
  <si>
    <t>úprava v napojení původní a nové asfaltové komunikace  
k pol.č. 58920  
zaměřeno na stavbě</t>
  </si>
  <si>
    <t>položka zahrnuje řezání vozovkové vrstvy v předepsané tloušťce, včetně spotřeby vody</t>
  </si>
  <si>
    <t>26</t>
  </si>
  <si>
    <t>93811</t>
  </si>
  <si>
    <t>OČIŠTĚNÍ ASFALT VOZOVEK UMYTÍM VODOU</t>
  </si>
  <si>
    <t>přechodové úseky v délce 10 m: 
425=425,000 [A] 
sjezd do areálu v délce 10 m: 
230=230,000 [B] 
v oblasti mostu: 
50=50,000 [C] 
celkem: A+B+C=705,000 [D]</t>
  </si>
  <si>
    <t>Veškeré práce jsou obsaženy v textu položky, bez ohledu na způsob provedení, včetně odklizení vzniklého odpadu.</t>
  </si>
  <si>
    <t>27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</si>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</sst>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14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14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</v>
      </c>
      <c s="32">
        <f>0+I9</f>
      </c>
      <c r="O3" t="s">
        <v>11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8</v>
      </c>
      <c s="1"/>
      <c s="1"/>
      <c s="7"/>
      <c s="7"/>
      <c r="O4" t="s">
        <v>12</v>
      </c>
      <c t="s">
        <v>15</v>
      </c>
    </row>
    <row r="5" spans="1:16" ht="12.75" customHeight="1">
      <c r="A5" t="s">
        <v>9</v>
      </c>
      <c s="12" t="s">
        <v>10</v>
      </c>
      <c s="13" t="s">
        <v>16</v>
      </c>
      <c s="5"/>
      <c s="14" t="s">
        <v>17</v>
      </c>
      <c s="5"/>
      <c s="5"/>
      <c s="5"/>
      <c s="5"/>
      <c r="O5" t="s">
        <v>13</v>
      </c>
      <c t="s">
        <v>15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19</v>
      </c>
      <c s="11" t="s">
        <v>21</v>
      </c>
      <c s="11" t="s">
        <v>15</v>
      </c>
      <c s="11" t="s">
        <v>14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19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21</v>
      </c>
      <c s="23" t="s">
        <v>38</v>
      </c>
      <c s="18" t="s">
        <v>39</v>
      </c>
      <c s="24" t="s">
        <v>40</v>
      </c>
      <c s="25" t="s">
        <v>41</v>
      </c>
      <c s="26">
        <v>1</v>
      </c>
      <c s="27">
        <v>0</v>
      </c>
      <c s="27">
        <f>ROUND(ROUND(H10,2)*ROUND(G10,3),2)</f>
      </c>
      <c r="O10">
        <f>(I10*21)/100</f>
      </c>
      <c t="s">
        <v>15</v>
      </c>
    </row>
    <row r="11" spans="1:5" ht="12.75">
      <c r="A11" s="28" t="s">
        <v>42</v>
      </c>
      <c r="E11" s="29" t="s">
        <v>39</v>
      </c>
    </row>
    <row r="12" spans="1:5" ht="12.75">
      <c r="A12" s="30" t="s">
        <v>43</v>
      </c>
      <c r="E12" s="31" t="s">
        <v>44</v>
      </c>
    </row>
    <row r="13" spans="1:5" ht="12.75">
      <c r="A13" t="s">
        <v>45</v>
      </c>
      <c r="E13" s="29" t="s">
        <v>46</v>
      </c>
    </row>
    <row r="14" spans="1:16" ht="12.75">
      <c r="A14" s="18" t="s">
        <v>37</v>
      </c>
      <c s="23" t="s">
        <v>15</v>
      </c>
      <c s="23" t="s">
        <v>47</v>
      </c>
      <c s="18" t="s">
        <v>39</v>
      </c>
      <c s="24" t="s">
        <v>48</v>
      </c>
      <c s="25" t="s">
        <v>41</v>
      </c>
      <c s="26">
        <v>1</v>
      </c>
      <c s="27">
        <v>0</v>
      </c>
      <c s="27">
        <f>ROUND(ROUND(H14,2)*ROUND(G14,3),2)</f>
      </c>
      <c r="O14">
        <f>(I14*21)/100</f>
      </c>
      <c t="s">
        <v>15</v>
      </c>
    </row>
    <row r="15" spans="1:5" ht="12.75">
      <c r="A15" s="28" t="s">
        <v>42</v>
      </c>
      <c r="E15" s="29" t="s">
        <v>39</v>
      </c>
    </row>
    <row r="16" spans="1:5" ht="12.75">
      <c r="A16" s="30" t="s">
        <v>43</v>
      </c>
      <c r="E16" s="31" t="s">
        <v>44</v>
      </c>
    </row>
    <row r="17" spans="1:5" ht="12.75">
      <c r="A17" t="s">
        <v>45</v>
      </c>
      <c r="E17" s="29" t="s">
        <v>46</v>
      </c>
    </row>
    <row r="18" spans="1:16" ht="12.75">
      <c r="A18" s="18" t="s">
        <v>37</v>
      </c>
      <c s="23" t="s">
        <v>14</v>
      </c>
      <c s="23" t="s">
        <v>49</v>
      </c>
      <c s="18" t="s">
        <v>39</v>
      </c>
      <c s="24" t="s">
        <v>50</v>
      </c>
      <c s="25" t="s">
        <v>41</v>
      </c>
      <c s="26">
        <v>1</v>
      </c>
      <c s="27">
        <v>0</v>
      </c>
      <c s="27">
        <f>ROUND(ROUND(H18,2)*ROUND(G18,3),2)</f>
      </c>
      <c r="O18">
        <f>(I18*21)/100</f>
      </c>
      <c t="s">
        <v>15</v>
      </c>
    </row>
    <row r="19" spans="1:5" ht="12.75">
      <c r="A19" s="28" t="s">
        <v>42</v>
      </c>
      <c r="E19" s="29" t="s">
        <v>39</v>
      </c>
    </row>
    <row r="20" spans="1:5" ht="12.75">
      <c r="A20" s="30" t="s">
        <v>43</v>
      </c>
      <c r="E20" s="31" t="s">
        <v>44</v>
      </c>
    </row>
    <row r="21" spans="1:5" ht="12.75">
      <c r="A21" t="s">
        <v>45</v>
      </c>
      <c r="E21" s="29" t="s">
        <v>46</v>
      </c>
    </row>
    <row r="22" spans="1:16" ht="12.75">
      <c r="A22" s="18" t="s">
        <v>37</v>
      </c>
      <c s="23" t="s">
        <v>25</v>
      </c>
      <c s="23" t="s">
        <v>51</v>
      </c>
      <c s="18" t="s">
        <v>39</v>
      </c>
      <c s="24" t="s">
        <v>52</v>
      </c>
      <c s="25" t="s">
        <v>41</v>
      </c>
      <c s="26">
        <v>1</v>
      </c>
      <c s="27">
        <v>0</v>
      </c>
      <c s="27">
        <f>ROUND(ROUND(H22,2)*ROUND(G22,3),2)</f>
      </c>
      <c r="O22">
        <f>(I22*21)/100</f>
      </c>
      <c t="s">
        <v>15</v>
      </c>
    </row>
    <row r="23" spans="1:5" ht="12.75">
      <c r="A23" s="28" t="s">
        <v>42</v>
      </c>
      <c r="E23" s="29" t="s">
        <v>53</v>
      </c>
    </row>
    <row r="24" spans="1:5" ht="12.75">
      <c r="A24" s="30" t="s">
        <v>43</v>
      </c>
      <c r="E24" s="31" t="s">
        <v>44</v>
      </c>
    </row>
    <row r="25" spans="1:5" ht="63.75">
      <c r="A25" t="s">
        <v>45</v>
      </c>
      <c r="E25" s="29" t="s">
        <v>54</v>
      </c>
    </row>
    <row r="26" spans="1:16" ht="12.75">
      <c r="A26" s="18" t="s">
        <v>37</v>
      </c>
      <c s="23" t="s">
        <v>27</v>
      </c>
      <c s="23" t="s">
        <v>55</v>
      </c>
      <c s="18" t="s">
        <v>39</v>
      </c>
      <c s="24" t="s">
        <v>56</v>
      </c>
      <c s="25" t="s">
        <v>41</v>
      </c>
      <c s="26">
        <v>1</v>
      </c>
      <c s="27">
        <v>0</v>
      </c>
      <c s="27">
        <f>ROUND(ROUND(H26,2)*ROUND(G26,3),2)</f>
      </c>
      <c r="O26">
        <f>(I26*21)/100</f>
      </c>
      <c t="s">
        <v>15</v>
      </c>
    </row>
    <row r="27" spans="1:5" ht="12.75">
      <c r="A27" s="28" t="s">
        <v>42</v>
      </c>
      <c r="E27" s="29" t="s">
        <v>39</v>
      </c>
    </row>
    <row r="28" spans="1:5" ht="12.75">
      <c r="A28" s="30" t="s">
        <v>43</v>
      </c>
      <c r="E28" s="31" t="s">
        <v>44</v>
      </c>
    </row>
    <row r="29" spans="1:5" ht="63.75">
      <c r="A29" t="s">
        <v>45</v>
      </c>
      <c r="E29" s="29" t="s">
        <v>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14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14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0+I9</f>
      </c>
      <c r="O3" t="s">
        <v>11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8</v>
      </c>
      <c s="1"/>
      <c s="1"/>
      <c s="7"/>
      <c s="7"/>
      <c r="O4" t="s">
        <v>12</v>
      </c>
      <c t="s">
        <v>15</v>
      </c>
    </row>
    <row r="5" spans="1:16" ht="12.75" customHeight="1">
      <c r="A5" t="s">
        <v>9</v>
      </c>
      <c s="12" t="s">
        <v>10</v>
      </c>
      <c s="13" t="s">
        <v>58</v>
      </c>
      <c s="5"/>
      <c s="14" t="s">
        <v>17</v>
      </c>
      <c s="5"/>
      <c s="5"/>
      <c s="5"/>
      <c s="5"/>
      <c r="O5" t="s">
        <v>13</v>
      </c>
      <c t="s">
        <v>15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19</v>
      </c>
      <c s="11" t="s">
        <v>21</v>
      </c>
      <c s="11" t="s">
        <v>15</v>
      </c>
      <c s="11" t="s">
        <v>14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19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21</v>
      </c>
      <c s="23" t="s">
        <v>59</v>
      </c>
      <c s="18" t="s">
        <v>60</v>
      </c>
      <c s="24" t="s">
        <v>61</v>
      </c>
      <c s="25" t="s">
        <v>41</v>
      </c>
      <c s="26">
        <v>1</v>
      </c>
      <c s="27">
        <v>0</v>
      </c>
      <c s="27">
        <f>ROUND(ROUND(H10,2)*ROUND(G10,3),2)</f>
      </c>
      <c r="O10">
        <f>(I10*21)/100</f>
      </c>
      <c t="s">
        <v>15</v>
      </c>
    </row>
    <row r="11" spans="1:5" ht="12.75">
      <c r="A11" s="28" t="s">
        <v>42</v>
      </c>
      <c r="E11" s="29" t="s">
        <v>39</v>
      </c>
    </row>
    <row r="12" spans="1:5" ht="12.75">
      <c r="A12" s="30" t="s">
        <v>43</v>
      </c>
      <c r="E12" s="31" t="s">
        <v>39</v>
      </c>
    </row>
    <row r="13" spans="1:5" ht="12.75">
      <c r="A13" t="s">
        <v>45</v>
      </c>
      <c r="E13" s="29" t="s">
        <v>39</v>
      </c>
    </row>
    <row r="14" spans="1:16" ht="12.75">
      <c r="A14" s="18" t="s">
        <v>37</v>
      </c>
      <c s="23" t="s">
        <v>15</v>
      </c>
      <c s="23" t="s">
        <v>62</v>
      </c>
      <c s="18" t="s">
        <v>60</v>
      </c>
      <c s="24" t="s">
        <v>63</v>
      </c>
      <c s="25" t="s">
        <v>41</v>
      </c>
      <c s="26">
        <v>1</v>
      </c>
      <c s="27">
        <v>0</v>
      </c>
      <c s="27">
        <f>ROUND(ROUND(H14,2)*ROUND(G14,3),2)</f>
      </c>
      <c r="O14">
        <f>(I14*21)/100</f>
      </c>
      <c t="s">
        <v>15</v>
      </c>
    </row>
    <row r="15" spans="1:5" ht="12.75">
      <c r="A15" s="28" t="s">
        <v>42</v>
      </c>
      <c r="E15" s="29" t="s">
        <v>39</v>
      </c>
    </row>
    <row r="16" spans="1:5" ht="12.75">
      <c r="A16" s="30" t="s">
        <v>43</v>
      </c>
      <c r="E16" s="31" t="s">
        <v>39</v>
      </c>
    </row>
    <row r="17" spans="1:5" ht="12.75">
      <c r="A17" t="s">
        <v>45</v>
      </c>
      <c r="E17" s="29" t="s">
        <v>39</v>
      </c>
    </row>
    <row r="18" spans="1:16" ht="12.75">
      <c r="A18" s="18" t="s">
        <v>37</v>
      </c>
      <c s="23" t="s">
        <v>14</v>
      </c>
      <c s="23" t="s">
        <v>64</v>
      </c>
      <c s="18" t="s">
        <v>60</v>
      </c>
      <c s="24" t="s">
        <v>65</v>
      </c>
      <c s="25" t="s">
        <v>41</v>
      </c>
      <c s="26">
        <v>1</v>
      </c>
      <c s="27">
        <v>0</v>
      </c>
      <c s="27">
        <f>ROUND(ROUND(H18,2)*ROUND(G18,3),2)</f>
      </c>
      <c r="O18">
        <f>(I18*21)/100</f>
      </c>
      <c t="s">
        <v>15</v>
      </c>
    </row>
    <row r="19" spans="1:5" ht="12.75">
      <c r="A19" s="28" t="s">
        <v>42</v>
      </c>
      <c r="E19" s="29" t="s">
        <v>39</v>
      </c>
    </row>
    <row r="20" spans="1:5" ht="12.75">
      <c r="A20" s="30" t="s">
        <v>43</v>
      </c>
      <c r="E20" s="31" t="s">
        <v>39</v>
      </c>
    </row>
    <row r="21" spans="1:5" ht="12.75">
      <c r="A21" t="s">
        <v>45</v>
      </c>
      <c r="E21" s="29" t="s">
        <v>39</v>
      </c>
    </row>
    <row r="22" spans="1:16" ht="25.5">
      <c r="A22" s="18" t="s">
        <v>37</v>
      </c>
      <c s="23" t="s">
        <v>25</v>
      </c>
      <c s="23" t="s">
        <v>66</v>
      </c>
      <c s="18" t="s">
        <v>60</v>
      </c>
      <c s="24" t="s">
        <v>67</v>
      </c>
      <c s="25" t="s">
        <v>41</v>
      </c>
      <c s="26">
        <v>1</v>
      </c>
      <c s="27">
        <v>0</v>
      </c>
      <c s="27">
        <f>ROUND(ROUND(H22,2)*ROUND(G22,3),2)</f>
      </c>
      <c r="O22">
        <f>(I22*21)/100</f>
      </c>
      <c t="s">
        <v>15</v>
      </c>
    </row>
    <row r="23" spans="1:5" ht="12.75">
      <c r="A23" s="28" t="s">
        <v>42</v>
      </c>
      <c r="E23" s="29" t="s">
        <v>39</v>
      </c>
    </row>
    <row r="24" spans="1:5" ht="12.75">
      <c r="A24" s="30" t="s">
        <v>43</v>
      </c>
      <c r="E24" s="31" t="s">
        <v>39</v>
      </c>
    </row>
    <row r="25" spans="1:5" ht="12.75">
      <c r="A25" t="s">
        <v>45</v>
      </c>
      <c r="E25" s="29" t="s">
        <v>39</v>
      </c>
    </row>
    <row r="26" spans="1:16" ht="25.5">
      <c r="A26" s="18" t="s">
        <v>37</v>
      </c>
      <c s="23" t="s">
        <v>27</v>
      </c>
      <c s="23" t="s">
        <v>68</v>
      </c>
      <c s="18" t="s">
        <v>60</v>
      </c>
      <c s="24" t="s">
        <v>69</v>
      </c>
      <c s="25" t="s">
        <v>41</v>
      </c>
      <c s="26">
        <v>1</v>
      </c>
      <c s="27">
        <v>0</v>
      </c>
      <c s="27">
        <f>ROUND(ROUND(H26,2)*ROUND(G26,3),2)</f>
      </c>
      <c r="O26">
        <f>(I26*21)/100</f>
      </c>
      <c t="s">
        <v>15</v>
      </c>
    </row>
    <row r="27" spans="1:5" ht="12.75">
      <c r="A27" s="28" t="s">
        <v>42</v>
      </c>
      <c r="E27" s="29" t="s">
        <v>39</v>
      </c>
    </row>
    <row r="28" spans="1:5" ht="12.75">
      <c r="A28" s="30" t="s">
        <v>43</v>
      </c>
      <c r="E28" s="31" t="s">
        <v>39</v>
      </c>
    </row>
    <row r="29" spans="1:5" ht="12.75">
      <c r="A29" t="s">
        <v>45</v>
      </c>
      <c r="E29" s="29" t="s">
        <v>39</v>
      </c>
    </row>
    <row r="30" spans="1:16" ht="25.5">
      <c r="A30" s="18" t="s">
        <v>37</v>
      </c>
      <c s="23" t="s">
        <v>29</v>
      </c>
      <c s="23" t="s">
        <v>70</v>
      </c>
      <c s="18" t="s">
        <v>60</v>
      </c>
      <c s="24" t="s">
        <v>71</v>
      </c>
      <c s="25" t="s">
        <v>41</v>
      </c>
      <c s="26">
        <v>1</v>
      </c>
      <c s="27">
        <v>0</v>
      </c>
      <c s="27">
        <f>ROUND(ROUND(H30,2)*ROUND(G30,3),2)</f>
      </c>
      <c r="O30">
        <f>(I30*21)/100</f>
      </c>
      <c t="s">
        <v>15</v>
      </c>
    </row>
    <row r="31" spans="1:5" ht="12.75">
      <c r="A31" s="28" t="s">
        <v>42</v>
      </c>
      <c r="E31" s="29" t="s">
        <v>39</v>
      </c>
    </row>
    <row r="32" spans="1:5" ht="12.75">
      <c r="A32" s="30" t="s">
        <v>43</v>
      </c>
      <c r="E32" s="31" t="s">
        <v>39</v>
      </c>
    </row>
    <row r="33" spans="1:5" ht="12.75">
      <c r="A33" t="s">
        <v>45</v>
      </c>
      <c r="E33" s="29" t="s">
        <v>39</v>
      </c>
    </row>
    <row r="34" spans="1:16" ht="25.5">
      <c r="A34" s="18" t="s">
        <v>37</v>
      </c>
      <c s="23" t="s">
        <v>72</v>
      </c>
      <c s="23" t="s">
        <v>73</v>
      </c>
      <c s="18" t="s">
        <v>60</v>
      </c>
      <c s="24" t="s">
        <v>74</v>
      </c>
      <c s="25" t="s">
        <v>41</v>
      </c>
      <c s="26">
        <v>1</v>
      </c>
      <c s="27">
        <v>0</v>
      </c>
      <c s="27">
        <f>ROUND(ROUND(H34,2)*ROUND(G34,3),2)</f>
      </c>
      <c r="O34">
        <f>(I34*21)/100</f>
      </c>
      <c t="s">
        <v>15</v>
      </c>
    </row>
    <row r="35" spans="1:5" ht="12.75">
      <c r="A35" s="28" t="s">
        <v>42</v>
      </c>
      <c r="E35" s="29" t="s">
        <v>39</v>
      </c>
    </row>
    <row r="36" spans="1:5" ht="12.75">
      <c r="A36" s="30" t="s">
        <v>43</v>
      </c>
      <c r="E36" s="31" t="s">
        <v>39</v>
      </c>
    </row>
    <row r="37" spans="1:5" ht="12.75">
      <c r="A37" t="s">
        <v>45</v>
      </c>
      <c r="E37" s="29" t="s">
        <v>39</v>
      </c>
    </row>
    <row r="38" spans="1:16" ht="25.5">
      <c r="A38" s="18" t="s">
        <v>37</v>
      </c>
      <c s="23" t="s">
        <v>34</v>
      </c>
      <c s="23" t="s">
        <v>75</v>
      </c>
      <c s="18" t="s">
        <v>60</v>
      </c>
      <c s="24" t="s">
        <v>76</v>
      </c>
      <c s="25" t="s">
        <v>41</v>
      </c>
      <c s="26">
        <v>1</v>
      </c>
      <c s="27">
        <v>0</v>
      </c>
      <c s="27">
        <f>ROUND(ROUND(H38,2)*ROUND(G38,3),2)</f>
      </c>
      <c r="O38">
        <f>(I38*21)/100</f>
      </c>
      <c t="s">
        <v>15</v>
      </c>
    </row>
    <row r="39" spans="1:5" ht="12.75">
      <c r="A39" s="28" t="s">
        <v>42</v>
      </c>
      <c r="E39" s="29" t="s">
        <v>77</v>
      </c>
    </row>
    <row r="40" spans="1:5" ht="12.75">
      <c r="A40" s="30" t="s">
        <v>43</v>
      </c>
      <c r="E40" s="31" t="s">
        <v>39</v>
      </c>
    </row>
    <row r="41" spans="1:5" ht="12.75">
      <c r="A41" t="s">
        <v>45</v>
      </c>
      <c r="E41" s="29" t="s">
        <v>39</v>
      </c>
    </row>
    <row r="42" spans="1:16" ht="12.75">
      <c r="A42" s="18" t="s">
        <v>37</v>
      </c>
      <c s="23" t="s">
        <v>78</v>
      </c>
      <c s="23" t="s">
        <v>79</v>
      </c>
      <c s="18" t="s">
        <v>60</v>
      </c>
      <c s="24" t="s">
        <v>80</v>
      </c>
      <c s="25" t="s">
        <v>41</v>
      </c>
      <c s="26">
        <v>1</v>
      </c>
      <c s="27">
        <v>0</v>
      </c>
      <c s="27">
        <f>ROUND(ROUND(H42,2)*ROUND(G42,3),2)</f>
      </c>
      <c r="O42">
        <f>(I42*21)/100</f>
      </c>
      <c t="s">
        <v>15</v>
      </c>
    </row>
    <row r="43" spans="1:5" ht="12.75">
      <c r="A43" s="28" t="s">
        <v>42</v>
      </c>
      <c r="E43" s="29" t="s">
        <v>39</v>
      </c>
    </row>
    <row r="44" spans="1:5" ht="12.75">
      <c r="A44" s="30" t="s">
        <v>43</v>
      </c>
      <c r="E44" s="31" t="s">
        <v>39</v>
      </c>
    </row>
    <row r="45" spans="1:5" ht="12.75">
      <c r="A45" t="s">
        <v>45</v>
      </c>
      <c r="E45" s="29" t="s">
        <v>39</v>
      </c>
    </row>
    <row r="46" spans="1:16" ht="25.5">
      <c r="A46" s="18" t="s">
        <v>37</v>
      </c>
      <c s="23" t="s">
        <v>81</v>
      </c>
      <c s="23" t="s">
        <v>82</v>
      </c>
      <c s="18" t="s">
        <v>60</v>
      </c>
      <c s="24" t="s">
        <v>83</v>
      </c>
      <c s="25" t="s">
        <v>41</v>
      </c>
      <c s="26">
        <v>1</v>
      </c>
      <c s="27">
        <v>0</v>
      </c>
      <c s="27">
        <f>ROUND(ROUND(H46,2)*ROUND(G46,3),2)</f>
      </c>
      <c r="O46">
        <f>(I46*21)/100</f>
      </c>
      <c t="s">
        <v>15</v>
      </c>
    </row>
    <row r="47" spans="1:5" ht="12.75">
      <c r="A47" s="28" t="s">
        <v>42</v>
      </c>
      <c r="E47" s="29" t="s">
        <v>39</v>
      </c>
    </row>
    <row r="48" spans="1:5" ht="12.75">
      <c r="A48" s="30" t="s">
        <v>43</v>
      </c>
      <c r="E48" s="31" t="s">
        <v>39</v>
      </c>
    </row>
    <row r="49" spans="1:5" ht="12.75">
      <c r="A49" t="s">
        <v>45</v>
      </c>
      <c r="E49" s="29" t="s">
        <v>39</v>
      </c>
    </row>
    <row r="50" spans="1:16" ht="12.75">
      <c r="A50" s="18" t="s">
        <v>37</v>
      </c>
      <c s="23" t="s">
        <v>84</v>
      </c>
      <c s="23" t="s">
        <v>85</v>
      </c>
      <c s="18" t="s">
        <v>60</v>
      </c>
      <c s="24" t="s">
        <v>86</v>
      </c>
      <c s="25" t="s">
        <v>41</v>
      </c>
      <c s="26">
        <v>1</v>
      </c>
      <c s="27">
        <v>0</v>
      </c>
      <c s="27">
        <f>ROUND(ROUND(H50,2)*ROUND(G50,3),2)</f>
      </c>
      <c r="O50">
        <f>(I50*21)/100</f>
      </c>
      <c t="s">
        <v>15</v>
      </c>
    </row>
    <row r="51" spans="1:5" ht="12.75">
      <c r="A51" s="28" t="s">
        <v>42</v>
      </c>
      <c r="E51" s="29" t="s">
        <v>39</v>
      </c>
    </row>
    <row r="52" spans="1:5" ht="12.75">
      <c r="A52" s="30" t="s">
        <v>43</v>
      </c>
      <c r="E52" s="31" t="s">
        <v>39</v>
      </c>
    </row>
    <row r="53" spans="1:5" ht="12.75">
      <c r="A53" t="s">
        <v>45</v>
      </c>
      <c r="E53" s="29" t="s">
        <v>39</v>
      </c>
    </row>
    <row r="54" spans="1:16" ht="25.5">
      <c r="A54" s="18" t="s">
        <v>37</v>
      </c>
      <c s="23" t="s">
        <v>87</v>
      </c>
      <c s="23" t="s">
        <v>88</v>
      </c>
      <c s="18" t="s">
        <v>60</v>
      </c>
      <c s="24" t="s">
        <v>89</v>
      </c>
      <c s="25" t="s">
        <v>41</v>
      </c>
      <c s="26">
        <v>1</v>
      </c>
      <c s="27">
        <v>0</v>
      </c>
      <c s="27">
        <f>ROUND(ROUND(H54,2)*ROUND(G54,3),2)</f>
      </c>
      <c r="O54">
        <f>(I54*21)/100</f>
      </c>
      <c t="s">
        <v>15</v>
      </c>
    </row>
    <row r="55" spans="1:5" ht="12.75">
      <c r="A55" s="28" t="s">
        <v>42</v>
      </c>
      <c r="E55" s="29" t="s">
        <v>39</v>
      </c>
    </row>
    <row r="56" spans="1:5" ht="12.75">
      <c r="A56" s="30" t="s">
        <v>43</v>
      </c>
      <c r="E56" s="31" t="s">
        <v>39</v>
      </c>
    </row>
    <row r="57" spans="1:5" ht="12.75">
      <c r="A57" t="s">
        <v>45</v>
      </c>
      <c r="E57" s="29" t="s">
        <v>39</v>
      </c>
    </row>
    <row r="58" spans="1:16" ht="12.75">
      <c r="A58" s="18" t="s">
        <v>37</v>
      </c>
      <c s="23" t="s">
        <v>90</v>
      </c>
      <c s="23" t="s">
        <v>91</v>
      </c>
      <c s="18" t="s">
        <v>60</v>
      </c>
      <c s="24" t="s">
        <v>92</v>
      </c>
      <c s="25" t="s">
        <v>41</v>
      </c>
      <c s="26">
        <v>1</v>
      </c>
      <c s="27">
        <v>0</v>
      </c>
      <c s="27">
        <f>ROUND(ROUND(H58,2)*ROUND(G58,3),2)</f>
      </c>
      <c r="O58">
        <f>(I58*21)/100</f>
      </c>
      <c t="s">
        <v>15</v>
      </c>
    </row>
    <row r="59" spans="1:5" ht="12.75">
      <c r="A59" s="28" t="s">
        <v>42</v>
      </c>
      <c r="E59" s="29" t="s">
        <v>39</v>
      </c>
    </row>
    <row r="60" spans="1:5" ht="12.75">
      <c r="A60" s="30" t="s">
        <v>43</v>
      </c>
      <c r="E60" s="31" t="s">
        <v>39</v>
      </c>
    </row>
    <row r="61" spans="1:5" ht="12.75">
      <c r="A61" t="s">
        <v>45</v>
      </c>
      <c r="E61" s="29" t="s">
        <v>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14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0+O8+O13+O46+O51+O60+O105</f>
      </c>
      <c t="s">
        <v>14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93</v>
      </c>
      <c s="32">
        <f>0+I8+I13+I46+I51+I60+I105</f>
      </c>
      <c r="O3" t="s">
        <v>11</v>
      </c>
      <c t="s">
        <v>15</v>
      </c>
    </row>
    <row r="4" spans="1:16" ht="15" customHeight="1">
      <c r="A4" t="s">
        <v>6</v>
      </c>
      <c s="12" t="s">
        <v>10</v>
      </c>
      <c s="13" t="s">
        <v>93</v>
      </c>
      <c s="5"/>
      <c s="14" t="s">
        <v>94</v>
      </c>
      <c s="5"/>
      <c s="5"/>
      <c s="19"/>
      <c s="19"/>
      <c r="O4" t="s">
        <v>12</v>
      </c>
      <c t="s">
        <v>15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13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15</v>
      </c>
      <c s="11" t="s">
        <v>14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19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21</v>
      </c>
      <c s="23" t="s">
        <v>95</v>
      </c>
      <c s="18" t="s">
        <v>39</v>
      </c>
      <c s="24" t="s">
        <v>96</v>
      </c>
      <c s="25" t="s">
        <v>97</v>
      </c>
      <c s="26">
        <v>866.45</v>
      </c>
      <c s="27">
        <v>0</v>
      </c>
      <c s="27">
        <f>ROUND(ROUND(H9,2)*ROUND(G9,3),2)</f>
      </c>
      <c r="O9">
        <f>(I9*21)/100</f>
      </c>
      <c t="s">
        <v>15</v>
      </c>
    </row>
    <row r="10" spans="1:5" ht="12.75">
      <c r="A10" s="28" t="s">
        <v>42</v>
      </c>
      <c r="E10" s="29" t="s">
        <v>98</v>
      </c>
    </row>
    <row r="11" spans="1:5" ht="89.25">
      <c r="A11" s="30" t="s">
        <v>43</v>
      </c>
      <c r="E11" s="31" t="s">
        <v>99</v>
      </c>
    </row>
    <row r="12" spans="1:5" ht="25.5">
      <c r="A12" t="s">
        <v>45</v>
      </c>
      <c r="E12" s="29" t="s">
        <v>100</v>
      </c>
    </row>
    <row r="13" spans="1:18" ht="12.75" customHeight="1">
      <c r="A13" s="5" t="s">
        <v>35</v>
      </c>
      <c s="5"/>
      <c s="35" t="s">
        <v>21</v>
      </c>
      <c s="5"/>
      <c s="21" t="s">
        <v>101</v>
      </c>
      <c s="5"/>
      <c s="5"/>
      <c s="5"/>
      <c s="36">
        <f>0+Q13</f>
      </c>
      <c r="O13">
        <f>0+R13</f>
      </c>
      <c r="Q13">
        <f>0+I14+I18+I22+I26+I30+I34+I38+I42</f>
      </c>
      <c>
        <f>0+O14+O18+O22+O26+O30+O34+O38+O42</f>
      </c>
    </row>
    <row r="14" spans="1:16" ht="12.75">
      <c r="A14" s="18" t="s">
        <v>37</v>
      </c>
      <c s="23" t="s">
        <v>21</v>
      </c>
      <c s="23" t="s">
        <v>102</v>
      </c>
      <c s="18" t="s">
        <v>39</v>
      </c>
      <c s="24" t="s">
        <v>103</v>
      </c>
      <c s="25" t="s">
        <v>104</v>
      </c>
      <c s="26">
        <v>60.025</v>
      </c>
      <c s="27">
        <v>0</v>
      </c>
      <c s="27">
        <f>ROUND(ROUND(H14,2)*ROUND(G14,3),2)</f>
      </c>
      <c r="O14">
        <f>(I14*21)/100</f>
      </c>
      <c t="s">
        <v>15</v>
      </c>
    </row>
    <row r="15" spans="1:5" ht="51">
      <c r="A15" s="28" t="s">
        <v>42</v>
      </c>
      <c r="E15" s="29" t="s">
        <v>105</v>
      </c>
    </row>
    <row r="16" spans="1:5" ht="165.75">
      <c r="A16" s="30" t="s">
        <v>43</v>
      </c>
      <c r="E16" s="31" t="s">
        <v>106</v>
      </c>
    </row>
    <row r="17" spans="1:5" ht="12.75">
      <c r="A17" t="s">
        <v>45</v>
      </c>
      <c r="E17" s="29" t="s">
        <v>107</v>
      </c>
    </row>
    <row r="18" spans="1:16" ht="12.75">
      <c r="A18" s="18" t="s">
        <v>37</v>
      </c>
      <c s="23" t="s">
        <v>15</v>
      </c>
      <c s="23" t="s">
        <v>108</v>
      </c>
      <c s="18" t="s">
        <v>39</v>
      </c>
      <c s="24" t="s">
        <v>109</v>
      </c>
      <c s="25" t="s">
        <v>104</v>
      </c>
      <c s="26">
        <v>4309.2</v>
      </c>
      <c s="27">
        <v>0</v>
      </c>
      <c s="27">
        <f>ROUND(ROUND(H18,2)*ROUND(G18,3),2)</f>
      </c>
      <c r="O18">
        <f>(I18*21)/100</f>
      </c>
      <c t="s">
        <v>15</v>
      </c>
    </row>
    <row r="19" spans="1:5" ht="63.75">
      <c r="A19" s="28" t="s">
        <v>42</v>
      </c>
      <c r="E19" s="29" t="s">
        <v>110</v>
      </c>
    </row>
    <row r="20" spans="1:5" ht="38.25">
      <c r="A20" s="30" t="s">
        <v>43</v>
      </c>
      <c r="E20" s="31" t="s">
        <v>111</v>
      </c>
    </row>
    <row r="21" spans="1:5" ht="25.5">
      <c r="A21" t="s">
        <v>45</v>
      </c>
      <c r="E21" s="29" t="s">
        <v>112</v>
      </c>
    </row>
    <row r="22" spans="1:16" ht="12.75">
      <c r="A22" s="18" t="s">
        <v>37</v>
      </c>
      <c s="23" t="s">
        <v>14</v>
      </c>
      <c s="23" t="s">
        <v>113</v>
      </c>
      <c s="18" t="s">
        <v>39</v>
      </c>
      <c s="24" t="s">
        <v>114</v>
      </c>
      <c s="25" t="s">
        <v>115</v>
      </c>
      <c s="26">
        <v>4040</v>
      </c>
      <c s="27">
        <v>0</v>
      </c>
      <c s="27">
        <f>ROUND(ROUND(H22,2)*ROUND(G22,3),2)</f>
      </c>
      <c r="O22">
        <f>(I22*21)/100</f>
      </c>
      <c t="s">
        <v>15</v>
      </c>
    </row>
    <row r="23" spans="1:5" ht="38.25">
      <c r="A23" s="28" t="s">
        <v>42</v>
      </c>
      <c r="E23" s="29" t="s">
        <v>116</v>
      </c>
    </row>
    <row r="24" spans="1:5" ht="12.75">
      <c r="A24" s="30" t="s">
        <v>43</v>
      </c>
      <c r="E24" s="31" t="s">
        <v>117</v>
      </c>
    </row>
    <row r="25" spans="1:5" ht="63.75">
      <c r="A25" t="s">
        <v>45</v>
      </c>
      <c r="E25" s="29" t="s">
        <v>118</v>
      </c>
    </row>
    <row r="26" spans="1:16" ht="12.75">
      <c r="A26" s="18" t="s">
        <v>37</v>
      </c>
      <c s="23" t="s">
        <v>25</v>
      </c>
      <c s="23" t="s">
        <v>119</v>
      </c>
      <c s="18" t="s">
        <v>39</v>
      </c>
      <c s="24" t="s">
        <v>120</v>
      </c>
      <c s="25" t="s">
        <v>121</v>
      </c>
      <c s="26">
        <v>4040</v>
      </c>
      <c s="27">
        <v>0</v>
      </c>
      <c s="27">
        <f>ROUND(ROUND(H26,2)*ROUND(G26,3),2)</f>
      </c>
      <c r="O26">
        <f>(I26*21)/100</f>
      </c>
      <c t="s">
        <v>15</v>
      </c>
    </row>
    <row r="27" spans="1:5" ht="38.25">
      <c r="A27" s="28" t="s">
        <v>42</v>
      </c>
      <c r="E27" s="29" t="s">
        <v>122</v>
      </c>
    </row>
    <row r="28" spans="1:5" ht="12.75">
      <c r="A28" s="30" t="s">
        <v>43</v>
      </c>
      <c r="E28" s="31" t="s">
        <v>123</v>
      </c>
    </row>
    <row r="29" spans="1:5" ht="25.5">
      <c r="A29" t="s">
        <v>45</v>
      </c>
      <c r="E29" s="29" t="s">
        <v>124</v>
      </c>
    </row>
    <row r="30" spans="1:16" ht="12.75">
      <c r="A30" s="18" t="s">
        <v>37</v>
      </c>
      <c s="23" t="s">
        <v>27</v>
      </c>
      <c s="23" t="s">
        <v>125</v>
      </c>
      <c s="18" t="s">
        <v>39</v>
      </c>
      <c s="24" t="s">
        <v>126</v>
      </c>
      <c s="25" t="s">
        <v>104</v>
      </c>
      <c s="26">
        <v>29.225</v>
      </c>
      <c s="27">
        <v>0</v>
      </c>
      <c s="27">
        <f>ROUND(ROUND(H30,2)*ROUND(G30,3),2)</f>
      </c>
      <c r="O30">
        <f>(I30*21)/100</f>
      </c>
      <c t="s">
        <v>15</v>
      </c>
    </row>
    <row r="31" spans="1:5" ht="12.75">
      <c r="A31" s="28" t="s">
        <v>42</v>
      </c>
      <c r="E31" s="29" t="s">
        <v>127</v>
      </c>
    </row>
    <row r="32" spans="1:5" ht="89.25">
      <c r="A32" s="30" t="s">
        <v>43</v>
      </c>
      <c r="E32" s="31" t="s">
        <v>128</v>
      </c>
    </row>
    <row r="33" spans="1:5" ht="318.75">
      <c r="A33" t="s">
        <v>45</v>
      </c>
      <c r="E33" s="29" t="s">
        <v>129</v>
      </c>
    </row>
    <row r="34" spans="1:16" ht="12.75">
      <c r="A34" s="18" t="s">
        <v>37</v>
      </c>
      <c s="23" t="s">
        <v>29</v>
      </c>
      <c s="23" t="s">
        <v>130</v>
      </c>
      <c s="18" t="s">
        <v>39</v>
      </c>
      <c s="24" t="s">
        <v>131</v>
      </c>
      <c s="25" t="s">
        <v>104</v>
      </c>
      <c s="26">
        <v>29.225</v>
      </c>
      <c s="27">
        <v>0</v>
      </c>
      <c s="27">
        <f>ROUND(ROUND(H34,2)*ROUND(G34,3),2)</f>
      </c>
      <c r="O34">
        <f>(I34*21)/100</f>
      </c>
      <c t="s">
        <v>15</v>
      </c>
    </row>
    <row r="35" spans="1:5" ht="25.5">
      <c r="A35" s="28" t="s">
        <v>42</v>
      </c>
      <c r="E35" s="29" t="s">
        <v>132</v>
      </c>
    </row>
    <row r="36" spans="1:5" ht="25.5">
      <c r="A36" s="30" t="s">
        <v>43</v>
      </c>
      <c r="E36" s="31" t="s">
        <v>133</v>
      </c>
    </row>
    <row r="37" spans="1:5" ht="191.25">
      <c r="A37" t="s">
        <v>45</v>
      </c>
      <c r="E37" s="29" t="s">
        <v>134</v>
      </c>
    </row>
    <row r="38" spans="1:16" ht="12.75">
      <c r="A38" s="18" t="s">
        <v>37</v>
      </c>
      <c s="23" t="s">
        <v>135</v>
      </c>
      <c s="23" t="s">
        <v>136</v>
      </c>
      <c s="18" t="s">
        <v>39</v>
      </c>
      <c s="24" t="s">
        <v>137</v>
      </c>
      <c s="25" t="s">
        <v>115</v>
      </c>
      <c s="26">
        <v>83.5</v>
      </c>
      <c s="27">
        <v>0</v>
      </c>
      <c s="27">
        <f>ROUND(ROUND(H38,2)*ROUND(G38,3),2)</f>
      </c>
      <c r="O38">
        <f>(I38*21)/100</f>
      </c>
      <c t="s">
        <v>15</v>
      </c>
    </row>
    <row r="39" spans="1:5" ht="25.5">
      <c r="A39" s="28" t="s">
        <v>42</v>
      </c>
      <c r="E39" s="29" t="s">
        <v>138</v>
      </c>
    </row>
    <row r="40" spans="1:5" ht="89.25">
      <c r="A40" s="30" t="s">
        <v>43</v>
      </c>
      <c r="E40" s="31" t="s">
        <v>139</v>
      </c>
    </row>
    <row r="41" spans="1:5" ht="25.5">
      <c r="A41" t="s">
        <v>45</v>
      </c>
      <c r="E41" s="29" t="s">
        <v>140</v>
      </c>
    </row>
    <row r="42" spans="1:16" ht="12.75">
      <c r="A42" s="18" t="s">
        <v>37</v>
      </c>
      <c s="23" t="s">
        <v>72</v>
      </c>
      <c s="23" t="s">
        <v>141</v>
      </c>
      <c s="18" t="s">
        <v>39</v>
      </c>
      <c s="24" t="s">
        <v>142</v>
      </c>
      <c s="25" t="s">
        <v>104</v>
      </c>
      <c s="26">
        <v>2020</v>
      </c>
      <c s="27">
        <v>0</v>
      </c>
      <c s="27">
        <f>ROUND(ROUND(H42,2)*ROUND(G42,3),2)</f>
      </c>
      <c r="O42">
        <f>(I42*21)/100</f>
      </c>
      <c t="s">
        <v>15</v>
      </c>
    </row>
    <row r="43" spans="1:5" ht="25.5">
      <c r="A43" s="28" t="s">
        <v>42</v>
      </c>
      <c r="E43" s="29" t="s">
        <v>143</v>
      </c>
    </row>
    <row r="44" spans="1:5" ht="12.75">
      <c r="A44" s="30" t="s">
        <v>43</v>
      </c>
      <c r="E44" s="31" t="s">
        <v>144</v>
      </c>
    </row>
    <row r="45" spans="1:5" ht="38.25">
      <c r="A45" t="s">
        <v>45</v>
      </c>
      <c r="E45" s="29" t="s">
        <v>145</v>
      </c>
    </row>
    <row r="46" spans="1:18" ht="12.75" customHeight="1">
      <c r="A46" s="5" t="s">
        <v>35</v>
      </c>
      <c s="5"/>
      <c s="35" t="s">
        <v>15</v>
      </c>
      <c s="5"/>
      <c s="21" t="s">
        <v>146</v>
      </c>
      <c s="5"/>
      <c s="5"/>
      <c s="5"/>
      <c s="36">
        <f>0+Q46</f>
      </c>
      <c r="O46">
        <f>0+R46</f>
      </c>
      <c r="Q46">
        <f>0+I47</f>
      </c>
      <c>
        <f>0+O47</f>
      </c>
    </row>
    <row r="47" spans="1:16" ht="25.5">
      <c r="A47" s="18" t="s">
        <v>37</v>
      </c>
      <c s="23" t="s">
        <v>21</v>
      </c>
      <c s="23" t="s">
        <v>147</v>
      </c>
      <c s="18" t="s">
        <v>39</v>
      </c>
      <c s="24" t="s">
        <v>148</v>
      </c>
      <c s="25" t="s">
        <v>149</v>
      </c>
      <c s="26">
        <v>72</v>
      </c>
      <c s="27">
        <v>0</v>
      </c>
      <c s="27">
        <f>ROUND(ROUND(H47,2)*ROUND(G47,3),2)</f>
      </c>
      <c r="O47">
        <f>(I47*21)/100</f>
      </c>
      <c t="s">
        <v>15</v>
      </c>
    </row>
    <row r="48" spans="1:5" ht="12.75">
      <c r="A48" s="28" t="s">
        <v>42</v>
      </c>
      <c r="E48" s="29" t="s">
        <v>127</v>
      </c>
    </row>
    <row r="49" spans="1:5" ht="89.25">
      <c r="A49" s="30" t="s">
        <v>43</v>
      </c>
      <c r="E49" s="31" t="s">
        <v>150</v>
      </c>
    </row>
    <row r="50" spans="1:5" ht="63.75">
      <c r="A50" t="s">
        <v>45</v>
      </c>
      <c r="E50" s="29" t="s">
        <v>151</v>
      </c>
    </row>
    <row r="51" spans="1:18" ht="12.75" customHeight="1">
      <c r="A51" s="5" t="s">
        <v>35</v>
      </c>
      <c s="5"/>
      <c s="35" t="s">
        <v>14</v>
      </c>
      <c s="5"/>
      <c s="21" t="s">
        <v>152</v>
      </c>
      <c s="5"/>
      <c s="5"/>
      <c s="5"/>
      <c s="36">
        <f>0+Q51</f>
      </c>
      <c r="O51">
        <f>0+R51</f>
      </c>
      <c r="Q51">
        <f>0+I52+I56</f>
      </c>
      <c>
        <f>0+O52+O56</f>
      </c>
    </row>
    <row r="52" spans="1:16" ht="12.75">
      <c r="A52" s="18" t="s">
        <v>37</v>
      </c>
      <c s="23" t="s">
        <v>21</v>
      </c>
      <c s="23" t="s">
        <v>153</v>
      </c>
      <c s="18" t="s">
        <v>39</v>
      </c>
      <c s="24" t="s">
        <v>154</v>
      </c>
      <c s="25" t="s">
        <v>104</v>
      </c>
      <c s="26">
        <v>3.375</v>
      </c>
      <c s="27">
        <v>0</v>
      </c>
      <c s="27">
        <f>ROUND(ROUND(H52,2)*ROUND(G52,3),2)</f>
      </c>
      <c r="O52">
        <f>(I52*21)/100</f>
      </c>
      <c t="s">
        <v>15</v>
      </c>
    </row>
    <row r="53" spans="1:5" ht="25.5">
      <c r="A53" s="28" t="s">
        <v>42</v>
      </c>
      <c r="E53" s="29" t="s">
        <v>155</v>
      </c>
    </row>
    <row r="54" spans="1:5" ht="12.75">
      <c r="A54" s="30" t="s">
        <v>43</v>
      </c>
      <c r="E54" s="31" t="s">
        <v>156</v>
      </c>
    </row>
    <row r="55" spans="1:5" ht="369.75">
      <c r="A55" t="s">
        <v>45</v>
      </c>
      <c r="E55" s="29" t="s">
        <v>157</v>
      </c>
    </row>
    <row r="56" spans="1:16" ht="12.75">
      <c r="A56" s="18" t="s">
        <v>37</v>
      </c>
      <c s="23" t="s">
        <v>15</v>
      </c>
      <c s="23" t="s">
        <v>158</v>
      </c>
      <c s="18" t="s">
        <v>39</v>
      </c>
      <c s="24" t="s">
        <v>159</v>
      </c>
      <c s="25" t="s">
        <v>97</v>
      </c>
      <c s="26">
        <v>0.172</v>
      </c>
      <c s="27">
        <v>0</v>
      </c>
      <c s="27">
        <f>ROUND(ROUND(H56,2)*ROUND(G56,3),2)</f>
      </c>
      <c r="O56">
        <f>(I56*21)/100</f>
      </c>
      <c t="s">
        <v>15</v>
      </c>
    </row>
    <row r="57" spans="1:5" ht="25.5">
      <c r="A57" s="28" t="s">
        <v>42</v>
      </c>
      <c r="E57" s="29" t="s">
        <v>160</v>
      </c>
    </row>
    <row r="58" spans="1:5" ht="89.25">
      <c r="A58" s="30" t="s">
        <v>43</v>
      </c>
      <c r="E58" s="31" t="s">
        <v>161</v>
      </c>
    </row>
    <row r="59" spans="1:5" ht="229.5">
      <c r="A59" t="s">
        <v>45</v>
      </c>
      <c r="E59" s="29" t="s">
        <v>162</v>
      </c>
    </row>
    <row r="60" spans="1:18" ht="12.75" customHeight="1">
      <c r="A60" s="5" t="s">
        <v>35</v>
      </c>
      <c s="5"/>
      <c s="35" t="s">
        <v>27</v>
      </c>
      <c s="5"/>
      <c s="21" t="s">
        <v>94</v>
      </c>
      <c s="5"/>
      <c s="5"/>
      <c s="5"/>
      <c s="36">
        <f>0+Q60</f>
      </c>
      <c r="O60">
        <f>0+R60</f>
      </c>
      <c r="Q60">
        <f>0+I61+I65+I69+I73+I77+I81+I85+I89+I93+I97+I101</f>
      </c>
      <c>
        <f>0+O61+O65+O69+O73+O77+O81+O85+O89+O93+O97+O101</f>
      </c>
    </row>
    <row r="61" spans="1:16" ht="12.75">
      <c r="A61" s="18" t="s">
        <v>37</v>
      </c>
      <c s="23" t="s">
        <v>21</v>
      </c>
      <c s="23" t="s">
        <v>163</v>
      </c>
      <c s="18" t="s">
        <v>39</v>
      </c>
      <c s="24" t="s">
        <v>164</v>
      </c>
      <c s="25" t="s">
        <v>115</v>
      </c>
      <c s="26">
        <v>83.5</v>
      </c>
      <c s="27">
        <v>0</v>
      </c>
      <c s="27">
        <f>ROUND(ROUND(H61,2)*ROUND(G61,3),2)</f>
      </c>
      <c r="O61">
        <f>(I61*21)/100</f>
      </c>
      <c t="s">
        <v>15</v>
      </c>
    </row>
    <row r="62" spans="1:5" ht="25.5">
      <c r="A62" s="28" t="s">
        <v>42</v>
      </c>
      <c r="E62" s="29" t="s">
        <v>165</v>
      </c>
    </row>
    <row r="63" spans="1:5" ht="89.25">
      <c r="A63" s="30" t="s">
        <v>43</v>
      </c>
      <c r="E63" s="31" t="s">
        <v>166</v>
      </c>
    </row>
    <row r="64" spans="1:5" ht="51">
      <c r="A64" t="s">
        <v>45</v>
      </c>
      <c r="E64" s="29" t="s">
        <v>167</v>
      </c>
    </row>
    <row r="65" spans="1:16" ht="12.75">
      <c r="A65" s="18" t="s">
        <v>37</v>
      </c>
      <c s="23" t="s">
        <v>15</v>
      </c>
      <c s="23" t="s">
        <v>168</v>
      </c>
      <c s="18" t="s">
        <v>21</v>
      </c>
      <c s="24" t="s">
        <v>169</v>
      </c>
      <c s="25" t="s">
        <v>115</v>
      </c>
      <c s="26">
        <v>83.5</v>
      </c>
      <c s="27">
        <v>0</v>
      </c>
      <c s="27">
        <f>ROUND(ROUND(H65,2)*ROUND(G65,3),2)</f>
      </c>
      <c r="O65">
        <f>(I65*21)/100</f>
      </c>
      <c t="s">
        <v>15</v>
      </c>
    </row>
    <row r="66" spans="1:5" ht="25.5">
      <c r="A66" s="28" t="s">
        <v>42</v>
      </c>
      <c r="E66" s="29" t="s">
        <v>170</v>
      </c>
    </row>
    <row r="67" spans="1:5" ht="89.25">
      <c r="A67" s="30" t="s">
        <v>43</v>
      </c>
      <c r="E67" s="31" t="s">
        <v>166</v>
      </c>
    </row>
    <row r="68" spans="1:5" ht="51">
      <c r="A68" t="s">
        <v>45</v>
      </c>
      <c r="E68" s="29" t="s">
        <v>167</v>
      </c>
    </row>
    <row r="69" spans="1:16" ht="12.75">
      <c r="A69" s="18" t="s">
        <v>37</v>
      </c>
      <c s="23" t="s">
        <v>14</v>
      </c>
      <c s="23" t="s">
        <v>168</v>
      </c>
      <c s="18" t="s">
        <v>15</v>
      </c>
      <c s="24" t="s">
        <v>169</v>
      </c>
      <c s="25" t="s">
        <v>115</v>
      </c>
      <c s="26">
        <v>203</v>
      </c>
      <c s="27">
        <v>0</v>
      </c>
      <c s="27">
        <f>ROUND(ROUND(H69,2)*ROUND(G69,3),2)</f>
      </c>
      <c r="O69">
        <f>(I69*21)/100</f>
      </c>
      <c t="s">
        <v>15</v>
      </c>
    </row>
    <row r="70" spans="1:5" ht="25.5">
      <c r="A70" s="28" t="s">
        <v>42</v>
      </c>
      <c r="E70" s="29" t="s">
        <v>165</v>
      </c>
    </row>
    <row r="71" spans="1:5" ht="25.5">
      <c r="A71" s="30" t="s">
        <v>43</v>
      </c>
      <c r="E71" s="31" t="s">
        <v>171</v>
      </c>
    </row>
    <row r="72" spans="1:5" ht="51">
      <c r="A72" t="s">
        <v>45</v>
      </c>
      <c r="E72" s="29" t="s">
        <v>167</v>
      </c>
    </row>
    <row r="73" spans="1:16" ht="12.75">
      <c r="A73" s="18" t="s">
        <v>37</v>
      </c>
      <c s="23" t="s">
        <v>25</v>
      </c>
      <c s="23" t="s">
        <v>172</v>
      </c>
      <c s="18" t="s">
        <v>39</v>
      </c>
      <c s="24" t="s">
        <v>173</v>
      </c>
      <c s="25" t="s">
        <v>104</v>
      </c>
      <c s="26">
        <v>4524.66</v>
      </c>
      <c s="27">
        <v>0</v>
      </c>
      <c s="27">
        <f>ROUND(ROUND(H73,2)*ROUND(G73,3),2)</f>
      </c>
      <c r="O73">
        <f>(I73*21)/100</f>
      </c>
      <c t="s">
        <v>15</v>
      </c>
    </row>
    <row r="74" spans="1:5" ht="76.5">
      <c r="A74" s="28" t="s">
        <v>42</v>
      </c>
      <c r="E74" s="29" t="s">
        <v>174</v>
      </c>
    </row>
    <row r="75" spans="1:5" ht="38.25">
      <c r="A75" s="30" t="s">
        <v>43</v>
      </c>
      <c r="E75" s="31" t="s">
        <v>175</v>
      </c>
    </row>
    <row r="76" spans="1:5" ht="76.5">
      <c r="A76" t="s">
        <v>45</v>
      </c>
      <c r="E76" s="29" t="s">
        <v>176</v>
      </c>
    </row>
    <row r="77" spans="1:16" ht="12.75">
      <c r="A77" s="18" t="s">
        <v>37</v>
      </c>
      <c s="23" t="s">
        <v>27</v>
      </c>
      <c s="23" t="s">
        <v>177</v>
      </c>
      <c s="18" t="s">
        <v>39</v>
      </c>
      <c s="24" t="s">
        <v>178</v>
      </c>
      <c s="25" t="s">
        <v>115</v>
      </c>
      <c s="26">
        <v>6000</v>
      </c>
      <c s="27">
        <v>0</v>
      </c>
      <c s="27">
        <f>ROUND(ROUND(H77,2)*ROUND(G77,3),2)</f>
      </c>
      <c r="O77">
        <f>(I77*21)/100</f>
      </c>
      <c t="s">
        <v>15</v>
      </c>
    </row>
    <row r="78" spans="1:5" ht="25.5">
      <c r="A78" s="28" t="s">
        <v>42</v>
      </c>
      <c r="E78" s="29" t="s">
        <v>179</v>
      </c>
    </row>
    <row r="79" spans="1:5" ht="12.75">
      <c r="A79" s="30" t="s">
        <v>43</v>
      </c>
      <c r="E79" s="31" t="s">
        <v>180</v>
      </c>
    </row>
    <row r="80" spans="1:5" ht="38.25">
      <c r="A80" t="s">
        <v>45</v>
      </c>
      <c r="E80" s="29" t="s">
        <v>181</v>
      </c>
    </row>
    <row r="81" spans="1:16" ht="12.75">
      <c r="A81" s="18" t="s">
        <v>37</v>
      </c>
      <c s="23" t="s">
        <v>29</v>
      </c>
      <c s="23" t="s">
        <v>182</v>
      </c>
      <c s="18" t="s">
        <v>39</v>
      </c>
      <c s="24" t="s">
        <v>183</v>
      </c>
      <c s="25" t="s">
        <v>115</v>
      </c>
      <c s="26">
        <v>25472</v>
      </c>
      <c s="27">
        <v>0</v>
      </c>
      <c s="27">
        <f>ROUND(ROUND(H81,2)*ROUND(G81,3),2)</f>
      </c>
      <c r="O81">
        <f>(I81*21)/100</f>
      </c>
      <c t="s">
        <v>15</v>
      </c>
    </row>
    <row r="82" spans="1:5" ht="25.5">
      <c r="A82" s="28" t="s">
        <v>42</v>
      </c>
      <c r="E82" s="29" t="s">
        <v>184</v>
      </c>
    </row>
    <row r="83" spans="1:5" ht="242.25">
      <c r="A83" s="30" t="s">
        <v>43</v>
      </c>
      <c r="E83" s="31" t="s">
        <v>185</v>
      </c>
    </row>
    <row r="84" spans="1:5" ht="51">
      <c r="A84" t="s">
        <v>45</v>
      </c>
      <c r="E84" s="29" t="s">
        <v>186</v>
      </c>
    </row>
    <row r="85" spans="1:16" ht="12.75">
      <c r="A85" s="18" t="s">
        <v>37</v>
      </c>
      <c s="23" t="s">
        <v>135</v>
      </c>
      <c s="23" t="s">
        <v>187</v>
      </c>
      <c s="18" t="s">
        <v>39</v>
      </c>
      <c s="24" t="s">
        <v>188</v>
      </c>
      <c s="25" t="s">
        <v>115</v>
      </c>
      <c s="26">
        <v>25876</v>
      </c>
      <c s="27">
        <v>0</v>
      </c>
      <c s="27">
        <f>ROUND(ROUND(H85,2)*ROUND(G85,3),2)</f>
      </c>
      <c r="O85">
        <f>(I85*21)/100</f>
      </c>
      <c t="s">
        <v>15</v>
      </c>
    </row>
    <row r="86" spans="1:5" ht="25.5">
      <c r="A86" s="28" t="s">
        <v>42</v>
      </c>
      <c r="E86" s="29" t="s">
        <v>189</v>
      </c>
    </row>
    <row r="87" spans="1:5" ht="242.25">
      <c r="A87" s="30" t="s">
        <v>43</v>
      </c>
      <c r="E87" s="31" t="s">
        <v>190</v>
      </c>
    </row>
    <row r="88" spans="1:5" ht="51">
      <c r="A88" t="s">
        <v>45</v>
      </c>
      <c r="E88" s="29" t="s">
        <v>186</v>
      </c>
    </row>
    <row r="89" spans="1:16" ht="12.75">
      <c r="A89" s="18" t="s">
        <v>37</v>
      </c>
      <c s="23" t="s">
        <v>72</v>
      </c>
      <c s="23" t="s">
        <v>191</v>
      </c>
      <c s="18" t="s">
        <v>39</v>
      </c>
      <c s="24" t="s">
        <v>192</v>
      </c>
      <c s="25" t="s">
        <v>115</v>
      </c>
      <c s="26">
        <v>25472</v>
      </c>
      <c s="27">
        <v>0</v>
      </c>
      <c s="27">
        <f>ROUND(ROUND(H89,2)*ROUND(G89,3),2)</f>
      </c>
      <c r="O89">
        <f>(I89*21)/100</f>
      </c>
      <c t="s">
        <v>15</v>
      </c>
    </row>
    <row r="90" spans="1:5" ht="12.75">
      <c r="A90" s="28" t="s">
        <v>42</v>
      </c>
      <c r="E90" s="29" t="s">
        <v>127</v>
      </c>
    </row>
    <row r="91" spans="1:5" ht="242.25">
      <c r="A91" s="30" t="s">
        <v>43</v>
      </c>
      <c r="E91" s="31" t="s">
        <v>185</v>
      </c>
    </row>
    <row r="92" spans="1:5" ht="140.25">
      <c r="A92" t="s">
        <v>45</v>
      </c>
      <c r="E92" s="29" t="s">
        <v>193</v>
      </c>
    </row>
    <row r="93" spans="1:16" ht="12.75">
      <c r="A93" s="18" t="s">
        <v>37</v>
      </c>
      <c s="23" t="s">
        <v>32</v>
      </c>
      <c s="23" t="s">
        <v>194</v>
      </c>
      <c s="18" t="s">
        <v>39</v>
      </c>
      <c s="24" t="s">
        <v>195</v>
      </c>
      <c s="25" t="s">
        <v>115</v>
      </c>
      <c s="26">
        <v>25876</v>
      </c>
      <c s="27">
        <v>0</v>
      </c>
      <c s="27">
        <f>ROUND(ROUND(H93,2)*ROUND(G93,3),2)</f>
      </c>
      <c r="O93">
        <f>(I93*21)/100</f>
      </c>
      <c t="s">
        <v>15</v>
      </c>
    </row>
    <row r="94" spans="1:5" ht="12.75">
      <c r="A94" s="28" t="s">
        <v>42</v>
      </c>
      <c r="E94" s="29" t="s">
        <v>127</v>
      </c>
    </row>
    <row r="95" spans="1:5" ht="242.25">
      <c r="A95" s="30" t="s">
        <v>43</v>
      </c>
      <c r="E95" s="31" t="s">
        <v>190</v>
      </c>
    </row>
    <row r="96" spans="1:5" ht="140.25">
      <c r="A96" t="s">
        <v>45</v>
      </c>
      <c r="E96" s="29" t="s">
        <v>193</v>
      </c>
    </row>
    <row r="97" spans="1:16" ht="12.75">
      <c r="A97" s="18" t="s">
        <v>37</v>
      </c>
      <c s="23" t="s">
        <v>34</v>
      </c>
      <c s="23" t="s">
        <v>196</v>
      </c>
      <c s="18" t="s">
        <v>39</v>
      </c>
      <c s="24" t="s">
        <v>197</v>
      </c>
      <c s="25" t="s">
        <v>97</v>
      </c>
      <c s="26">
        <v>80</v>
      </c>
      <c s="27">
        <v>0</v>
      </c>
      <c s="27">
        <f>ROUND(ROUND(H97,2)*ROUND(G97,3),2)</f>
      </c>
      <c r="O97">
        <f>(I97*21)/100</f>
      </c>
      <c t="s">
        <v>15</v>
      </c>
    </row>
    <row r="98" spans="1:5" ht="51">
      <c r="A98" s="28" t="s">
        <v>42</v>
      </c>
      <c r="E98" s="29" t="s">
        <v>198</v>
      </c>
    </row>
    <row r="99" spans="1:5" ht="12.75">
      <c r="A99" s="30" t="s">
        <v>43</v>
      </c>
      <c r="E99" s="31" t="s">
        <v>199</v>
      </c>
    </row>
    <row r="100" spans="1:5" ht="76.5">
      <c r="A100" t="s">
        <v>45</v>
      </c>
      <c r="E100" s="29" t="s">
        <v>200</v>
      </c>
    </row>
    <row r="101" spans="1:16" ht="12.75">
      <c r="A101" s="18" t="s">
        <v>37</v>
      </c>
      <c s="23" t="s">
        <v>201</v>
      </c>
      <c s="23" t="s">
        <v>202</v>
      </c>
      <c s="18" t="s">
        <v>39</v>
      </c>
      <c s="24" t="s">
        <v>203</v>
      </c>
      <c s="25" t="s">
        <v>121</v>
      </c>
      <c s="26">
        <v>71.5</v>
      </c>
      <c s="27">
        <v>0</v>
      </c>
      <c s="27">
        <f>ROUND(ROUND(H101,2)*ROUND(G101,3),2)</f>
      </c>
      <c r="O101">
        <f>(I101*21)/100</f>
      </c>
      <c t="s">
        <v>15</v>
      </c>
    </row>
    <row r="102" spans="1:5" ht="38.25">
      <c r="A102" s="28" t="s">
        <v>42</v>
      </c>
      <c r="E102" s="29" t="s">
        <v>204</v>
      </c>
    </row>
    <row r="103" spans="1:5" ht="12.75">
      <c r="A103" s="30" t="s">
        <v>43</v>
      </c>
      <c r="E103" s="31" t="s">
        <v>205</v>
      </c>
    </row>
    <row r="104" spans="1:5" ht="38.25">
      <c r="A104" t="s">
        <v>45</v>
      </c>
      <c r="E104" s="29" t="s">
        <v>206</v>
      </c>
    </row>
    <row r="105" spans="1:18" ht="12.75" customHeight="1">
      <c r="A105" s="5" t="s">
        <v>35</v>
      </c>
      <c s="5"/>
      <c s="35" t="s">
        <v>32</v>
      </c>
      <c s="5"/>
      <c s="21" t="s">
        <v>207</v>
      </c>
      <c s="5"/>
      <c s="5"/>
      <c s="5"/>
      <c s="36">
        <f>0+Q105</f>
      </c>
      <c r="O105">
        <f>0+R105</f>
      </c>
      <c r="Q105">
        <f>0+I106+I110+I114+I118+I122+I126+I130+I134+I138+I142+I146+I150+I154+I158+I162+I166+I170+I174+I178+I182+I186+I190+I194+I198+I202+I206+I210</f>
      </c>
      <c>
        <f>0+O106+O110+O114+O118+O122+O126+O130+O134+O138+O142+O146+O150+O154+O158+O162+O166+O170+O174+O178+O182+O186+O190+O194+O198+O202+O206+O210</f>
      </c>
    </row>
    <row r="106" spans="1:16" ht="12.75">
      <c r="A106" s="18" t="s">
        <v>37</v>
      </c>
      <c s="23" t="s">
        <v>21</v>
      </c>
      <c s="23" t="s">
        <v>208</v>
      </c>
      <c s="18" t="s">
        <v>39</v>
      </c>
      <c s="24" t="s">
        <v>209</v>
      </c>
      <c s="25" t="s">
        <v>121</v>
      </c>
      <c s="26">
        <v>16</v>
      </c>
      <c s="27">
        <v>0</v>
      </c>
      <c s="27">
        <f>ROUND(ROUND(H106,2)*ROUND(G106,3),2)</f>
      </c>
      <c r="O106">
        <f>(I106*21)/100</f>
      </c>
      <c t="s">
        <v>15</v>
      </c>
    </row>
    <row r="107" spans="1:5" ht="51">
      <c r="A107" s="28" t="s">
        <v>42</v>
      </c>
      <c r="E107" s="29" t="s">
        <v>210</v>
      </c>
    </row>
    <row r="108" spans="1:5" ht="12.75">
      <c r="A108" s="30" t="s">
        <v>43</v>
      </c>
      <c r="E108" s="31" t="s">
        <v>211</v>
      </c>
    </row>
    <row r="109" spans="1:5" ht="38.25">
      <c r="A109" t="s">
        <v>45</v>
      </c>
      <c r="E109" s="29" t="s">
        <v>212</v>
      </c>
    </row>
    <row r="110" spans="1:16" ht="25.5">
      <c r="A110" s="18" t="s">
        <v>37</v>
      </c>
      <c s="23" t="s">
        <v>15</v>
      </c>
      <c s="23" t="s">
        <v>213</v>
      </c>
      <c s="18" t="s">
        <v>39</v>
      </c>
      <c s="24" t="s">
        <v>214</v>
      </c>
      <c s="25" t="s">
        <v>121</v>
      </c>
      <c s="26">
        <v>48</v>
      </c>
      <c s="27">
        <v>0</v>
      </c>
      <c s="27">
        <f>ROUND(ROUND(H110,2)*ROUND(G110,3),2)</f>
      </c>
      <c r="O110">
        <f>(I110*21)/100</f>
      </c>
      <c t="s">
        <v>15</v>
      </c>
    </row>
    <row r="111" spans="1:5" ht="51">
      <c r="A111" s="28" t="s">
        <v>42</v>
      </c>
      <c r="E111" s="29" t="s">
        <v>215</v>
      </c>
    </row>
    <row r="112" spans="1:5" ht="89.25">
      <c r="A112" s="30" t="s">
        <v>43</v>
      </c>
      <c r="E112" s="31" t="s">
        <v>216</v>
      </c>
    </row>
    <row r="113" spans="1:5" ht="127.5">
      <c r="A113" t="s">
        <v>45</v>
      </c>
      <c r="E113" s="29" t="s">
        <v>217</v>
      </c>
    </row>
    <row r="114" spans="1:16" ht="12.75">
      <c r="A114" s="18" t="s">
        <v>37</v>
      </c>
      <c s="23" t="s">
        <v>14</v>
      </c>
      <c s="23" t="s">
        <v>218</v>
      </c>
      <c s="18" t="s">
        <v>39</v>
      </c>
      <c s="24" t="s">
        <v>219</v>
      </c>
      <c s="25" t="s">
        <v>121</v>
      </c>
      <c s="26">
        <v>16</v>
      </c>
      <c s="27">
        <v>0</v>
      </c>
      <c s="27">
        <f>ROUND(ROUND(H114,2)*ROUND(G114,3),2)</f>
      </c>
      <c r="O114">
        <f>(I114*21)/100</f>
      </c>
      <c t="s">
        <v>15</v>
      </c>
    </row>
    <row r="115" spans="1:5" ht="12.75">
      <c r="A115" s="28" t="s">
        <v>42</v>
      </c>
      <c r="E115" s="29" t="s">
        <v>127</v>
      </c>
    </row>
    <row r="116" spans="1:5" ht="89.25">
      <c r="A116" s="30" t="s">
        <v>43</v>
      </c>
      <c r="E116" s="31" t="s">
        <v>220</v>
      </c>
    </row>
    <row r="117" spans="1:5" ht="114.75">
      <c r="A117" t="s">
        <v>45</v>
      </c>
      <c r="E117" s="29" t="s">
        <v>221</v>
      </c>
    </row>
    <row r="118" spans="1:16" ht="12.75">
      <c r="A118" s="18" t="s">
        <v>37</v>
      </c>
      <c s="23" t="s">
        <v>25</v>
      </c>
      <c s="23" t="s">
        <v>222</v>
      </c>
      <c s="18" t="s">
        <v>39</v>
      </c>
      <c s="24" t="s">
        <v>223</v>
      </c>
      <c s="25" t="s">
        <v>149</v>
      </c>
      <c s="26">
        <v>172</v>
      </c>
      <c s="27">
        <v>0</v>
      </c>
      <c s="27">
        <f>ROUND(ROUND(H118,2)*ROUND(G118,3),2)</f>
      </c>
      <c r="O118">
        <f>(I118*21)/100</f>
      </c>
      <c t="s">
        <v>15</v>
      </c>
    </row>
    <row r="119" spans="1:5" ht="25.5">
      <c r="A119" s="28" t="s">
        <v>42</v>
      </c>
      <c r="E119" s="29" t="s">
        <v>224</v>
      </c>
    </row>
    <row r="120" spans="1:5" ht="89.25">
      <c r="A120" s="30" t="s">
        <v>43</v>
      </c>
      <c r="E120" s="31" t="s">
        <v>225</v>
      </c>
    </row>
    <row r="121" spans="1:5" ht="51">
      <c r="A121" t="s">
        <v>45</v>
      </c>
      <c r="E121" s="29" t="s">
        <v>226</v>
      </c>
    </row>
    <row r="122" spans="1:16" ht="12.75">
      <c r="A122" s="18" t="s">
        <v>37</v>
      </c>
      <c s="23" t="s">
        <v>27</v>
      </c>
      <c s="23" t="s">
        <v>227</v>
      </c>
      <c s="18" t="s">
        <v>39</v>
      </c>
      <c s="24" t="s">
        <v>228</v>
      </c>
      <c s="25" t="s">
        <v>149</v>
      </c>
      <c s="26">
        <v>10</v>
      </c>
      <c s="27">
        <v>0</v>
      </c>
      <c s="27">
        <f>ROUND(ROUND(H122,2)*ROUND(G122,3),2)</f>
      </c>
      <c r="O122">
        <f>(I122*21)/100</f>
      </c>
      <c t="s">
        <v>15</v>
      </c>
    </row>
    <row r="123" spans="1:5" ht="12.75">
      <c r="A123" s="28" t="s">
        <v>42</v>
      </c>
      <c r="E123" s="29" t="s">
        <v>39</v>
      </c>
    </row>
    <row r="124" spans="1:5" ht="12.75">
      <c r="A124" s="30" t="s">
        <v>43</v>
      </c>
      <c r="E124" s="31" t="s">
        <v>229</v>
      </c>
    </row>
    <row r="125" spans="1:5" ht="12.75">
      <c r="A125" t="s">
        <v>45</v>
      </c>
      <c r="E125" s="29" t="s">
        <v>230</v>
      </c>
    </row>
    <row r="126" spans="1:16" ht="12.75">
      <c r="A126" s="18" t="s">
        <v>37</v>
      </c>
      <c s="23" t="s">
        <v>29</v>
      </c>
      <c s="23" t="s">
        <v>231</v>
      </c>
      <c s="18" t="s">
        <v>39</v>
      </c>
      <c s="24" t="s">
        <v>232</v>
      </c>
      <c s="25" t="s">
        <v>149</v>
      </c>
      <c s="26">
        <v>2</v>
      </c>
      <c s="27">
        <v>0</v>
      </c>
      <c s="27">
        <f>ROUND(ROUND(H126,2)*ROUND(G126,3),2)</f>
      </c>
      <c r="O126">
        <f>(I126*21)/100</f>
      </c>
      <c t="s">
        <v>15</v>
      </c>
    </row>
    <row r="127" spans="1:5" ht="12.75">
      <c r="A127" s="28" t="s">
        <v>42</v>
      </c>
      <c r="E127" s="29" t="s">
        <v>127</v>
      </c>
    </row>
    <row r="128" spans="1:5" ht="12.75">
      <c r="A128" s="30" t="s">
        <v>43</v>
      </c>
      <c r="E128" s="31" t="s">
        <v>233</v>
      </c>
    </row>
    <row r="129" spans="1:5" ht="25.5">
      <c r="A129" t="s">
        <v>45</v>
      </c>
      <c r="E129" s="29" t="s">
        <v>234</v>
      </c>
    </row>
    <row r="130" spans="1:16" ht="12.75">
      <c r="A130" s="18" t="s">
        <v>37</v>
      </c>
      <c s="23" t="s">
        <v>135</v>
      </c>
      <c s="23" t="s">
        <v>235</v>
      </c>
      <c s="18" t="s">
        <v>39</v>
      </c>
      <c s="24" t="s">
        <v>236</v>
      </c>
      <c s="25" t="s">
        <v>149</v>
      </c>
      <c s="26">
        <v>6</v>
      </c>
      <c s="27">
        <v>0</v>
      </c>
      <c s="27">
        <f>ROUND(ROUND(H130,2)*ROUND(G130,3),2)</f>
      </c>
      <c r="O130">
        <f>(I130*21)/100</f>
      </c>
      <c t="s">
        <v>15</v>
      </c>
    </row>
    <row r="131" spans="1:5" ht="25.5">
      <c r="A131" s="28" t="s">
        <v>42</v>
      </c>
      <c r="E131" s="29" t="s">
        <v>237</v>
      </c>
    </row>
    <row r="132" spans="1:5" ht="12.75">
      <c r="A132" s="30" t="s">
        <v>43</v>
      </c>
      <c r="E132" s="31" t="s">
        <v>238</v>
      </c>
    </row>
    <row r="133" spans="1:5" ht="38.25">
      <c r="A133" t="s">
        <v>45</v>
      </c>
      <c r="E133" s="29" t="s">
        <v>239</v>
      </c>
    </row>
    <row r="134" spans="1:16" ht="25.5">
      <c r="A134" s="18" t="s">
        <v>37</v>
      </c>
      <c s="23" t="s">
        <v>72</v>
      </c>
      <c s="23" t="s">
        <v>240</v>
      </c>
      <c s="18" t="s">
        <v>39</v>
      </c>
      <c s="24" t="s">
        <v>241</v>
      </c>
      <c s="25" t="s">
        <v>149</v>
      </c>
      <c s="26">
        <v>13</v>
      </c>
      <c s="27">
        <v>0</v>
      </c>
      <c s="27">
        <f>ROUND(ROUND(H134,2)*ROUND(G134,3),2)</f>
      </c>
      <c r="O134">
        <f>(I134*21)/100</f>
      </c>
      <c t="s">
        <v>15</v>
      </c>
    </row>
    <row r="135" spans="1:5" ht="25.5">
      <c r="A135" s="28" t="s">
        <v>42</v>
      </c>
      <c r="E135" s="29" t="s">
        <v>242</v>
      </c>
    </row>
    <row r="136" spans="1:5" ht="204">
      <c r="A136" s="30" t="s">
        <v>43</v>
      </c>
      <c r="E136" s="31" t="s">
        <v>243</v>
      </c>
    </row>
    <row r="137" spans="1:5" ht="25.5">
      <c r="A137" t="s">
        <v>45</v>
      </c>
      <c r="E137" s="29" t="s">
        <v>244</v>
      </c>
    </row>
    <row r="138" spans="1:16" ht="25.5">
      <c r="A138" s="18" t="s">
        <v>37</v>
      </c>
      <c s="23" t="s">
        <v>32</v>
      </c>
      <c s="23" t="s">
        <v>245</v>
      </c>
      <c s="18" t="s">
        <v>39</v>
      </c>
      <c s="24" t="s">
        <v>246</v>
      </c>
      <c s="25" t="s">
        <v>149</v>
      </c>
      <c s="26">
        <v>7</v>
      </c>
      <c s="27">
        <v>0</v>
      </c>
      <c s="27">
        <f>ROUND(ROUND(H138,2)*ROUND(G138,3),2)</f>
      </c>
      <c r="O138">
        <f>(I138*21)/100</f>
      </c>
      <c t="s">
        <v>15</v>
      </c>
    </row>
    <row r="139" spans="1:5" ht="25.5">
      <c r="A139" s="28" t="s">
        <v>42</v>
      </c>
      <c r="E139" s="29" t="s">
        <v>247</v>
      </c>
    </row>
    <row r="140" spans="1:5" ht="102">
      <c r="A140" s="30" t="s">
        <v>43</v>
      </c>
      <c r="E140" s="31" t="s">
        <v>248</v>
      </c>
    </row>
    <row r="141" spans="1:5" ht="63.75">
      <c r="A141" t="s">
        <v>45</v>
      </c>
      <c r="E141" s="29" t="s">
        <v>249</v>
      </c>
    </row>
    <row r="142" spans="1:16" ht="12.75">
      <c r="A142" s="18" t="s">
        <v>37</v>
      </c>
      <c s="23" t="s">
        <v>34</v>
      </c>
      <c s="23" t="s">
        <v>250</v>
      </c>
      <c s="18" t="s">
        <v>21</v>
      </c>
      <c s="24" t="s">
        <v>251</v>
      </c>
      <c s="25" t="s">
        <v>149</v>
      </c>
      <c s="26">
        <v>19</v>
      </c>
      <c s="27">
        <v>0</v>
      </c>
      <c s="27">
        <f>ROUND(ROUND(H142,2)*ROUND(G142,3),2)</f>
      </c>
      <c r="O142">
        <f>(I142*21)/100</f>
      </c>
      <c t="s">
        <v>15</v>
      </c>
    </row>
    <row r="143" spans="1:5" ht="25.5">
      <c r="A143" s="28" t="s">
        <v>42</v>
      </c>
      <c r="E143" s="29" t="s">
        <v>252</v>
      </c>
    </row>
    <row r="144" spans="1:5" ht="280.5">
      <c r="A144" s="30" t="s">
        <v>43</v>
      </c>
      <c r="E144" s="31" t="s">
        <v>253</v>
      </c>
    </row>
    <row r="145" spans="1:5" ht="25.5">
      <c r="A145" t="s">
        <v>45</v>
      </c>
      <c r="E145" s="29" t="s">
        <v>254</v>
      </c>
    </row>
    <row r="146" spans="1:16" ht="12.75">
      <c r="A146" s="18" t="s">
        <v>37</v>
      </c>
      <c s="23" t="s">
        <v>201</v>
      </c>
      <c s="23" t="s">
        <v>250</v>
      </c>
      <c s="18" t="s">
        <v>15</v>
      </c>
      <c s="24" t="s">
        <v>251</v>
      </c>
      <c s="25" t="s">
        <v>149</v>
      </c>
      <c s="26">
        <v>7</v>
      </c>
      <c s="27">
        <v>0</v>
      </c>
      <c s="27">
        <f>ROUND(ROUND(H146,2)*ROUND(G146,3),2)</f>
      </c>
      <c r="O146">
        <f>(I146*21)/100</f>
      </c>
      <c t="s">
        <v>15</v>
      </c>
    </row>
    <row r="147" spans="1:5" ht="25.5">
      <c r="A147" s="28" t="s">
        <v>42</v>
      </c>
      <c r="E147" s="29" t="s">
        <v>255</v>
      </c>
    </row>
    <row r="148" spans="1:5" ht="102">
      <c r="A148" s="30" t="s">
        <v>43</v>
      </c>
      <c r="E148" s="31" t="s">
        <v>248</v>
      </c>
    </row>
    <row r="149" spans="1:5" ht="25.5">
      <c r="A149" t="s">
        <v>45</v>
      </c>
      <c r="E149" s="29" t="s">
        <v>254</v>
      </c>
    </row>
    <row r="150" spans="1:16" ht="12.75">
      <c r="A150" s="18" t="s">
        <v>37</v>
      </c>
      <c s="23" t="s">
        <v>78</v>
      </c>
      <c s="23" t="s">
        <v>256</v>
      </c>
      <c s="18" t="s">
        <v>39</v>
      </c>
      <c s="24" t="s">
        <v>257</v>
      </c>
      <c s="25" t="s">
        <v>258</v>
      </c>
      <c s="26">
        <v>840</v>
      </c>
      <c s="27">
        <v>0</v>
      </c>
      <c s="27">
        <f>ROUND(ROUND(H150,2)*ROUND(G150,3),2)</f>
      </c>
      <c r="O150">
        <f>(I150*21)/100</f>
      </c>
      <c t="s">
        <v>15</v>
      </c>
    </row>
    <row r="151" spans="1:5" ht="25.5">
      <c r="A151" s="28" t="s">
        <v>42</v>
      </c>
      <c r="E151" s="29" t="s">
        <v>259</v>
      </c>
    </row>
    <row r="152" spans="1:5" ht="12.75">
      <c r="A152" s="30" t="s">
        <v>43</v>
      </c>
      <c r="E152" s="31" t="s">
        <v>260</v>
      </c>
    </row>
    <row r="153" spans="1:5" ht="25.5">
      <c r="A153" t="s">
        <v>45</v>
      </c>
      <c r="E153" s="29" t="s">
        <v>261</v>
      </c>
    </row>
    <row r="154" spans="1:16" ht="12.75">
      <c r="A154" s="18" t="s">
        <v>37</v>
      </c>
      <c s="23" t="s">
        <v>262</v>
      </c>
      <c s="23" t="s">
        <v>263</v>
      </c>
      <c s="18" t="s">
        <v>39</v>
      </c>
      <c s="24" t="s">
        <v>264</v>
      </c>
      <c s="25" t="s">
        <v>149</v>
      </c>
      <c s="26">
        <v>4</v>
      </c>
      <c s="27">
        <v>0</v>
      </c>
      <c s="27">
        <f>ROUND(ROUND(H154,2)*ROUND(G154,3),2)</f>
      </c>
      <c r="O154">
        <f>(I154*21)/100</f>
      </c>
      <c t="s">
        <v>15</v>
      </c>
    </row>
    <row r="155" spans="1:5" ht="25.5">
      <c r="A155" s="28" t="s">
        <v>42</v>
      </c>
      <c r="E155" s="29" t="s">
        <v>242</v>
      </c>
    </row>
    <row r="156" spans="1:5" ht="127.5">
      <c r="A156" s="30" t="s">
        <v>43</v>
      </c>
      <c r="E156" s="31" t="s">
        <v>265</v>
      </c>
    </row>
    <row r="157" spans="1:5" ht="25.5">
      <c r="A157" t="s">
        <v>45</v>
      </c>
      <c r="E157" s="29" t="s">
        <v>244</v>
      </c>
    </row>
    <row r="158" spans="1:16" ht="12.75">
      <c r="A158" s="18" t="s">
        <v>37</v>
      </c>
      <c s="23" t="s">
        <v>81</v>
      </c>
      <c s="23" t="s">
        <v>266</v>
      </c>
      <c s="18" t="s">
        <v>39</v>
      </c>
      <c s="24" t="s">
        <v>267</v>
      </c>
      <c s="25" t="s">
        <v>149</v>
      </c>
      <c s="26">
        <v>6</v>
      </c>
      <c s="27">
        <v>0</v>
      </c>
      <c s="27">
        <f>ROUND(ROUND(H158,2)*ROUND(G158,3),2)</f>
      </c>
      <c r="O158">
        <f>(I158*21)/100</f>
      </c>
      <c t="s">
        <v>15</v>
      </c>
    </row>
    <row r="159" spans="1:5" ht="25.5">
      <c r="A159" s="28" t="s">
        <v>42</v>
      </c>
      <c r="E159" s="29" t="s">
        <v>268</v>
      </c>
    </row>
    <row r="160" spans="1:5" ht="153">
      <c r="A160" s="30" t="s">
        <v>43</v>
      </c>
      <c r="E160" s="31" t="s">
        <v>269</v>
      </c>
    </row>
    <row r="161" spans="1:5" ht="25.5">
      <c r="A161" t="s">
        <v>45</v>
      </c>
      <c r="E161" s="29" t="s">
        <v>254</v>
      </c>
    </row>
    <row r="162" spans="1:16" ht="25.5">
      <c r="A162" s="18" t="s">
        <v>37</v>
      </c>
      <c s="23" t="s">
        <v>84</v>
      </c>
      <c s="23" t="s">
        <v>270</v>
      </c>
      <c s="18" t="s">
        <v>39</v>
      </c>
      <c s="24" t="s">
        <v>271</v>
      </c>
      <c s="25" t="s">
        <v>149</v>
      </c>
      <c s="26">
        <v>11</v>
      </c>
      <c s="27">
        <v>0</v>
      </c>
      <c s="27">
        <f>ROUND(ROUND(H162,2)*ROUND(G162,3),2)</f>
      </c>
      <c r="O162">
        <f>(I162*21)/100</f>
      </c>
      <c t="s">
        <v>15</v>
      </c>
    </row>
    <row r="163" spans="1:5" ht="25.5">
      <c r="A163" s="28" t="s">
        <v>42</v>
      </c>
      <c r="E163" s="29" t="s">
        <v>272</v>
      </c>
    </row>
    <row r="164" spans="1:5" ht="12.75">
      <c r="A164" s="30" t="s">
        <v>43</v>
      </c>
      <c r="E164" s="31" t="s">
        <v>273</v>
      </c>
    </row>
    <row r="165" spans="1:5" ht="38.25">
      <c r="A165" t="s">
        <v>45</v>
      </c>
      <c r="E165" s="29" t="s">
        <v>274</v>
      </c>
    </row>
    <row r="166" spans="1:16" ht="12.75">
      <c r="A166" s="18" t="s">
        <v>37</v>
      </c>
      <c s="23" t="s">
        <v>275</v>
      </c>
      <c s="23" t="s">
        <v>276</v>
      </c>
      <c s="18" t="s">
        <v>39</v>
      </c>
      <c s="24" t="s">
        <v>277</v>
      </c>
      <c s="25" t="s">
        <v>149</v>
      </c>
      <c s="26">
        <v>9</v>
      </c>
      <c s="27">
        <v>0</v>
      </c>
      <c s="27">
        <f>ROUND(ROUND(H166,2)*ROUND(G166,3),2)</f>
      </c>
      <c r="O166">
        <f>(I166*21)/100</f>
      </c>
      <c t="s">
        <v>15</v>
      </c>
    </row>
    <row r="167" spans="1:5" ht="25.5">
      <c r="A167" s="28" t="s">
        <v>42</v>
      </c>
      <c r="E167" s="29" t="s">
        <v>278</v>
      </c>
    </row>
    <row r="168" spans="1:5" ht="76.5">
      <c r="A168" s="30" t="s">
        <v>43</v>
      </c>
      <c r="E168" s="31" t="s">
        <v>279</v>
      </c>
    </row>
    <row r="169" spans="1:5" ht="63.75">
      <c r="A169" t="s">
        <v>45</v>
      </c>
      <c r="E169" s="29" t="s">
        <v>280</v>
      </c>
    </row>
    <row r="170" spans="1:16" ht="12.75">
      <c r="A170" s="18" t="s">
        <v>37</v>
      </c>
      <c s="23" t="s">
        <v>87</v>
      </c>
      <c s="23" t="s">
        <v>281</v>
      </c>
      <c s="18" t="s">
        <v>21</v>
      </c>
      <c s="24" t="s">
        <v>282</v>
      </c>
      <c s="25" t="s">
        <v>149</v>
      </c>
      <c s="26">
        <v>11</v>
      </c>
      <c s="27">
        <v>0</v>
      </c>
      <c s="27">
        <f>ROUND(ROUND(H170,2)*ROUND(G170,3),2)</f>
      </c>
      <c r="O170">
        <f>(I170*21)/100</f>
      </c>
      <c t="s">
        <v>15</v>
      </c>
    </row>
    <row r="171" spans="1:5" ht="25.5">
      <c r="A171" s="28" t="s">
        <v>42</v>
      </c>
      <c r="E171" s="29" t="s">
        <v>283</v>
      </c>
    </row>
    <row r="172" spans="1:5" ht="12.75">
      <c r="A172" s="30" t="s">
        <v>43</v>
      </c>
      <c r="E172" s="31" t="s">
        <v>273</v>
      </c>
    </row>
    <row r="173" spans="1:5" ht="12.75">
      <c r="A173" t="s">
        <v>45</v>
      </c>
      <c r="E173" s="29" t="s">
        <v>284</v>
      </c>
    </row>
    <row r="174" spans="1:16" ht="12.75">
      <c r="A174" s="18" t="s">
        <v>37</v>
      </c>
      <c s="23" t="s">
        <v>90</v>
      </c>
      <c s="23" t="s">
        <v>281</v>
      </c>
      <c s="18" t="s">
        <v>15</v>
      </c>
      <c s="24" t="s">
        <v>282</v>
      </c>
      <c s="25" t="s">
        <v>149</v>
      </c>
      <c s="26">
        <v>9</v>
      </c>
      <c s="27">
        <v>0</v>
      </c>
      <c s="27">
        <f>ROUND(ROUND(H174,2)*ROUND(G174,3),2)</f>
      </c>
      <c r="O174">
        <f>(I174*21)/100</f>
      </c>
      <c t="s">
        <v>15</v>
      </c>
    </row>
    <row r="175" spans="1:5" ht="25.5">
      <c r="A175" s="28" t="s">
        <v>42</v>
      </c>
      <c r="E175" s="29" t="s">
        <v>285</v>
      </c>
    </row>
    <row r="176" spans="1:5" ht="76.5">
      <c r="A176" s="30" t="s">
        <v>43</v>
      </c>
      <c r="E176" s="31" t="s">
        <v>279</v>
      </c>
    </row>
    <row r="177" spans="1:5" ht="25.5">
      <c r="A177" t="s">
        <v>45</v>
      </c>
      <c r="E177" s="29" t="s">
        <v>254</v>
      </c>
    </row>
    <row r="178" spans="1:16" ht="12.75">
      <c r="A178" s="18" t="s">
        <v>37</v>
      </c>
      <c s="23" t="s">
        <v>286</v>
      </c>
      <c s="23" t="s">
        <v>287</v>
      </c>
      <c s="18" t="s">
        <v>39</v>
      </c>
      <c s="24" t="s">
        <v>288</v>
      </c>
      <c s="25" t="s">
        <v>258</v>
      </c>
      <c s="26">
        <v>1080</v>
      </c>
      <c s="27">
        <v>0</v>
      </c>
      <c s="27">
        <f>ROUND(ROUND(H178,2)*ROUND(G178,3),2)</f>
      </c>
      <c r="O178">
        <f>(I178*21)/100</f>
      </c>
      <c t="s">
        <v>15</v>
      </c>
    </row>
    <row r="179" spans="1:5" ht="12.75">
      <c r="A179" s="28" t="s">
        <v>42</v>
      </c>
      <c r="E179" s="29" t="s">
        <v>289</v>
      </c>
    </row>
    <row r="180" spans="1:5" ht="12.75">
      <c r="A180" s="30" t="s">
        <v>43</v>
      </c>
      <c r="E180" s="31" t="s">
        <v>290</v>
      </c>
    </row>
    <row r="181" spans="1:5" ht="25.5">
      <c r="A181" t="s">
        <v>45</v>
      </c>
      <c r="E181" s="29" t="s">
        <v>291</v>
      </c>
    </row>
    <row r="182" spans="1:16" ht="25.5">
      <c r="A182" s="18" t="s">
        <v>37</v>
      </c>
      <c s="23" t="s">
        <v>292</v>
      </c>
      <c s="23" t="s">
        <v>293</v>
      </c>
      <c s="18" t="s">
        <v>39</v>
      </c>
      <c s="24" t="s">
        <v>294</v>
      </c>
      <c s="25" t="s">
        <v>115</v>
      </c>
      <c s="26">
        <v>168.333</v>
      </c>
      <c s="27">
        <v>0</v>
      </c>
      <c s="27">
        <f>ROUND(ROUND(H182,2)*ROUND(G182,3),2)</f>
      </c>
      <c r="O182">
        <f>(I182*21)/100</f>
      </c>
      <c t="s">
        <v>15</v>
      </c>
    </row>
    <row r="183" spans="1:5" ht="25.5">
      <c r="A183" s="28" t="s">
        <v>42</v>
      </c>
      <c r="E183" s="29" t="s">
        <v>295</v>
      </c>
    </row>
    <row r="184" spans="1:5" ht="25.5">
      <c r="A184" s="30" t="s">
        <v>43</v>
      </c>
      <c r="E184" s="31" t="s">
        <v>296</v>
      </c>
    </row>
    <row r="185" spans="1:5" ht="38.25">
      <c r="A185" t="s">
        <v>45</v>
      </c>
      <c r="E185" s="29" t="s">
        <v>297</v>
      </c>
    </row>
    <row r="186" spans="1:16" ht="12.75">
      <c r="A186" s="18" t="s">
        <v>37</v>
      </c>
      <c s="23" t="s">
        <v>298</v>
      </c>
      <c s="23" t="s">
        <v>299</v>
      </c>
      <c s="18" t="s">
        <v>39</v>
      </c>
      <c s="24" t="s">
        <v>300</v>
      </c>
      <c s="25" t="s">
        <v>115</v>
      </c>
      <c s="26">
        <v>168.333</v>
      </c>
      <c s="27">
        <v>0</v>
      </c>
      <c s="27">
        <f>ROUND(ROUND(H186,2)*ROUND(G186,3),2)</f>
      </c>
      <c r="O186">
        <f>(I186*21)/100</f>
      </c>
      <c t="s">
        <v>15</v>
      </c>
    </row>
    <row r="187" spans="1:5" ht="12.75">
      <c r="A187" s="28" t="s">
        <v>42</v>
      </c>
      <c r="E187" s="29" t="s">
        <v>127</v>
      </c>
    </row>
    <row r="188" spans="1:5" ht="25.5">
      <c r="A188" s="30" t="s">
        <v>43</v>
      </c>
      <c r="E188" s="31" t="s">
        <v>296</v>
      </c>
    </row>
    <row r="189" spans="1:5" ht="38.25">
      <c r="A189" t="s">
        <v>45</v>
      </c>
      <c r="E189" s="29" t="s">
        <v>301</v>
      </c>
    </row>
    <row r="190" spans="1:16" ht="12.75">
      <c r="A190" s="18" t="s">
        <v>37</v>
      </c>
      <c s="23" t="s">
        <v>302</v>
      </c>
      <c s="23" t="s">
        <v>303</v>
      </c>
      <c s="18" t="s">
        <v>39</v>
      </c>
      <c s="24" t="s">
        <v>304</v>
      </c>
      <c s="25" t="s">
        <v>149</v>
      </c>
      <c s="26">
        <v>2</v>
      </c>
      <c s="27">
        <v>0</v>
      </c>
      <c s="27">
        <f>ROUND(ROUND(H190,2)*ROUND(G190,3),2)</f>
      </c>
      <c r="O190">
        <f>(I190*21)/100</f>
      </c>
      <c t="s">
        <v>15</v>
      </c>
    </row>
    <row r="191" spans="1:5" ht="12.75">
      <c r="A191" s="28" t="s">
        <v>42</v>
      </c>
      <c r="E191" s="29" t="s">
        <v>305</v>
      </c>
    </row>
    <row r="192" spans="1:5" ht="25.5">
      <c r="A192" s="30" t="s">
        <v>43</v>
      </c>
      <c r="E192" s="31" t="s">
        <v>306</v>
      </c>
    </row>
    <row r="193" spans="1:5" ht="63.75">
      <c r="A193" t="s">
        <v>45</v>
      </c>
      <c r="E193" s="29" t="s">
        <v>307</v>
      </c>
    </row>
    <row r="194" spans="1:16" ht="12.75">
      <c r="A194" s="18" t="s">
        <v>37</v>
      </c>
      <c s="23" t="s">
        <v>308</v>
      </c>
      <c s="23" t="s">
        <v>309</v>
      </c>
      <c s="18" t="s">
        <v>39</v>
      </c>
      <c s="24" t="s">
        <v>310</v>
      </c>
      <c s="25" t="s">
        <v>149</v>
      </c>
      <c s="26">
        <v>2</v>
      </c>
      <c s="27">
        <v>0</v>
      </c>
      <c s="27">
        <f>ROUND(ROUND(H194,2)*ROUND(G194,3),2)</f>
      </c>
      <c r="O194">
        <f>(I194*21)/100</f>
      </c>
      <c t="s">
        <v>15</v>
      </c>
    </row>
    <row r="195" spans="1:5" ht="25.5">
      <c r="A195" s="28" t="s">
        <v>42</v>
      </c>
      <c r="E195" s="29" t="s">
        <v>311</v>
      </c>
    </row>
    <row r="196" spans="1:5" ht="25.5">
      <c r="A196" s="30" t="s">
        <v>43</v>
      </c>
      <c r="E196" s="31" t="s">
        <v>306</v>
      </c>
    </row>
    <row r="197" spans="1:5" ht="25.5">
      <c r="A197" t="s">
        <v>45</v>
      </c>
      <c r="E197" s="29" t="s">
        <v>312</v>
      </c>
    </row>
    <row r="198" spans="1:16" ht="12.75">
      <c r="A198" s="18" t="s">
        <v>37</v>
      </c>
      <c s="23" t="s">
        <v>313</v>
      </c>
      <c s="23" t="s">
        <v>314</v>
      </c>
      <c s="18" t="s">
        <v>39</v>
      </c>
      <c s="24" t="s">
        <v>315</v>
      </c>
      <c s="25" t="s">
        <v>258</v>
      </c>
      <c s="26">
        <v>240</v>
      </c>
      <c s="27">
        <v>0</v>
      </c>
      <c s="27">
        <f>ROUND(ROUND(H198,2)*ROUND(G198,3),2)</f>
      </c>
      <c r="O198">
        <f>(I198*21)/100</f>
      </c>
      <c t="s">
        <v>15</v>
      </c>
    </row>
    <row r="199" spans="1:5" ht="25.5">
      <c r="A199" s="28" t="s">
        <v>42</v>
      </c>
      <c r="E199" s="29" t="s">
        <v>316</v>
      </c>
    </row>
    <row r="200" spans="1:5" ht="12.75">
      <c r="A200" s="30" t="s">
        <v>43</v>
      </c>
      <c r="E200" s="31" t="s">
        <v>317</v>
      </c>
    </row>
    <row r="201" spans="1:5" ht="25.5">
      <c r="A201" t="s">
        <v>45</v>
      </c>
      <c r="E201" s="29" t="s">
        <v>318</v>
      </c>
    </row>
    <row r="202" spans="1:16" ht="12.75">
      <c r="A202" s="18" t="s">
        <v>37</v>
      </c>
      <c s="23" t="s">
        <v>319</v>
      </c>
      <c s="23" t="s">
        <v>320</v>
      </c>
      <c s="18" t="s">
        <v>39</v>
      </c>
      <c s="24" t="s">
        <v>321</v>
      </c>
      <c s="25" t="s">
        <v>121</v>
      </c>
      <c s="26">
        <v>71.5</v>
      </c>
      <c s="27">
        <v>0</v>
      </c>
      <c s="27">
        <f>ROUND(ROUND(H202,2)*ROUND(G202,3),2)</f>
      </c>
      <c r="O202">
        <f>(I202*21)/100</f>
      </c>
      <c t="s">
        <v>15</v>
      </c>
    </row>
    <row r="203" spans="1:5" ht="38.25">
      <c r="A203" s="28" t="s">
        <v>42</v>
      </c>
      <c r="E203" s="29" t="s">
        <v>322</v>
      </c>
    </row>
    <row r="204" spans="1:5" ht="12.75">
      <c r="A204" s="30" t="s">
        <v>43</v>
      </c>
      <c r="E204" s="31" t="s">
        <v>205</v>
      </c>
    </row>
    <row r="205" spans="1:5" ht="25.5">
      <c r="A205" t="s">
        <v>45</v>
      </c>
      <c r="E205" s="29" t="s">
        <v>323</v>
      </c>
    </row>
    <row r="206" spans="1:16" ht="12.75">
      <c r="A206" s="18" t="s">
        <v>37</v>
      </c>
      <c s="23" t="s">
        <v>324</v>
      </c>
      <c s="23" t="s">
        <v>325</v>
      </c>
      <c s="18" t="s">
        <v>39</v>
      </c>
      <c s="24" t="s">
        <v>326</v>
      </c>
      <c s="25" t="s">
        <v>115</v>
      </c>
      <c s="26">
        <v>705</v>
      </c>
      <c s="27">
        <v>0</v>
      </c>
      <c s="27">
        <f>ROUND(ROUND(H206,2)*ROUND(G206,3),2)</f>
      </c>
      <c r="O206">
        <f>(I206*21)/100</f>
      </c>
      <c t="s">
        <v>15</v>
      </c>
    </row>
    <row r="207" spans="1:5" ht="12.75">
      <c r="A207" s="28" t="s">
        <v>42</v>
      </c>
      <c r="E207" s="29" t="s">
        <v>127</v>
      </c>
    </row>
    <row r="208" spans="1:5" ht="127.5">
      <c r="A208" s="30" t="s">
        <v>43</v>
      </c>
      <c r="E208" s="31" t="s">
        <v>327</v>
      </c>
    </row>
    <row r="209" spans="1:5" ht="25.5">
      <c r="A209" t="s">
        <v>45</v>
      </c>
      <c r="E209" s="29" t="s">
        <v>328</v>
      </c>
    </row>
    <row r="210" spans="1:16" ht="12.75">
      <c r="A210" s="18" t="s">
        <v>37</v>
      </c>
      <c s="23" t="s">
        <v>329</v>
      </c>
      <c s="23" t="s">
        <v>330</v>
      </c>
      <c s="18" t="s">
        <v>39</v>
      </c>
      <c s="24" t="s">
        <v>331</v>
      </c>
      <c s="25" t="s">
        <v>115</v>
      </c>
      <c s="26">
        <v>705</v>
      </c>
      <c s="27">
        <v>0</v>
      </c>
      <c s="27">
        <f>ROUND(ROUND(H210,2)*ROUND(G210,3),2)</f>
      </c>
      <c r="O210">
        <f>(I210*21)/100</f>
      </c>
      <c t="s">
        <v>15</v>
      </c>
    </row>
    <row r="211" spans="1:5" ht="12.75">
      <c r="A211" s="28" t="s">
        <v>42</v>
      </c>
      <c r="E211" s="29" t="s">
        <v>127</v>
      </c>
    </row>
    <row r="212" spans="1:5" ht="127.5">
      <c r="A212" s="30" t="s">
        <v>43</v>
      </c>
      <c r="E212" s="31" t="s">
        <v>327</v>
      </c>
    </row>
    <row r="213" spans="1:5" ht="25.5">
      <c r="A213" t="s">
        <v>45</v>
      </c>
      <c r="E213" s="29" t="s">
        <v>332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